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usen_staro\My Documents\P L A N I R A NJ E 2018.-2020\FP 2018-2020 kolovoz 2017\Objava FP na webu\"/>
    </mc:Choice>
  </mc:AlternateContent>
  <bookViews>
    <workbookView xWindow="485" yWindow="125" windowWidth="27789" windowHeight="12586" activeTab="2"/>
  </bookViews>
  <sheets>
    <sheet name="FP 2018- preraspodjela 3_2018 " sheetId="3" r:id="rId1"/>
    <sheet name="FP 2018- rebalans NN 108_18" sheetId="7" r:id="rId2"/>
    <sheet name="FP 2018- preraspodjela 12_2018" sheetId="8" r:id="rId3"/>
    <sheet name="FP 2016. Preraspodjele 12 mj Mo" sheetId="6" state="hidden" r:id="rId4"/>
  </sheets>
  <definedNames>
    <definedName name="_xlnm._FilterDatabase" localSheetId="3" hidden="1">'FP 2016. Preraspodjele 12 mj Mo'!$A$4:$G$164</definedName>
    <definedName name="_xlnm._FilterDatabase" localSheetId="2" hidden="1">'FP 2018- preraspodjela 12_2018'!$A$5:$F$197</definedName>
    <definedName name="_xlnm._FilterDatabase" localSheetId="0" hidden="1">'FP 2018- preraspodjela 3_2018 '!$A$6:$G$195</definedName>
    <definedName name="_xlnm._FilterDatabase" localSheetId="1" hidden="1">'FP 2018- rebalans NN 108_18'!$A$4:$G$196</definedName>
    <definedName name="_xlnm.Print_Area" localSheetId="0">'FP 2018- preraspodjela 3_2018 '!$A$1:$G$217</definedName>
    <definedName name="_xlnm.Print_Area" localSheetId="1">'FP 2018- rebalans NN 108_18'!$A$1:$G$211</definedName>
    <definedName name="_xlnm.Print_Titles" localSheetId="3">'FP 2016. Preraspodjele 12 mj Mo'!$1:$4</definedName>
    <definedName name="_xlnm.Print_Titles" localSheetId="2">'FP 2018- preraspodjela 12_2018'!$2:$5</definedName>
    <definedName name="_xlnm.Print_Titles" localSheetId="0">'FP 2018- preraspodjela 3_2018 '!$2:$6</definedName>
    <definedName name="_xlnm.Print_Titles" localSheetId="1">'FP 2018- rebalans NN 108_18'!$2:$4</definedName>
  </definedNames>
  <calcPr calcId="152511"/>
</workbook>
</file>

<file path=xl/calcChain.xml><?xml version="1.0" encoding="utf-8"?>
<calcChain xmlns="http://schemas.openxmlformats.org/spreadsheetml/2006/main">
  <c r="F197" i="8" l="1"/>
  <c r="F196" i="8"/>
  <c r="E196" i="8"/>
  <c r="D196" i="8"/>
  <c r="F195" i="8"/>
  <c r="F194" i="8"/>
  <c r="F193" i="8"/>
  <c r="F192" i="8"/>
  <c r="E192" i="8"/>
  <c r="D192" i="8"/>
  <c r="F191" i="8"/>
  <c r="F190" i="8"/>
  <c r="F189" i="8"/>
  <c r="F188" i="8"/>
  <c r="F187" i="8" s="1"/>
  <c r="E188" i="8"/>
  <c r="D188" i="8"/>
  <c r="D187" i="8" s="1"/>
  <c r="E187" i="8"/>
  <c r="F186" i="8"/>
  <c r="F185" i="8"/>
  <c r="F184" i="8"/>
  <c r="E184" i="8"/>
  <c r="D184" i="8"/>
  <c r="F183" i="8"/>
  <c r="F182" i="8"/>
  <c r="F181" i="8"/>
  <c r="F180" i="8"/>
  <c r="F179" i="8" s="1"/>
  <c r="E179" i="8"/>
  <c r="D179" i="8"/>
  <c r="F178" i="8"/>
  <c r="F177" i="8"/>
  <c r="F176" i="8" s="1"/>
  <c r="E176" i="8"/>
  <c r="D176" i="8"/>
  <c r="E175" i="8"/>
  <c r="F174" i="8"/>
  <c r="F173" i="8"/>
  <c r="E172" i="8"/>
  <c r="D172" i="8"/>
  <c r="D171" i="8" s="1"/>
  <c r="E171" i="8"/>
  <c r="F170" i="8"/>
  <c r="F169" i="8"/>
  <c r="F168" i="8"/>
  <c r="F167" i="8"/>
  <c r="F166" i="8" s="1"/>
  <c r="E166" i="8"/>
  <c r="D166" i="8"/>
  <c r="F165" i="8"/>
  <c r="F164" i="8"/>
  <c r="E163" i="8"/>
  <c r="D163" i="8"/>
  <c r="F162" i="8"/>
  <c r="F161" i="8"/>
  <c r="F160" i="8" s="1"/>
  <c r="E160" i="8"/>
  <c r="D160" i="8"/>
  <c r="F159" i="8"/>
  <c r="F158" i="8"/>
  <c r="F157" i="8"/>
  <c r="F156" i="8"/>
  <c r="E155" i="8"/>
  <c r="D155" i="8"/>
  <c r="F154" i="8"/>
  <c r="F153" i="8"/>
  <c r="F152" i="8"/>
  <c r="F151" i="8"/>
  <c r="E150" i="8"/>
  <c r="D150" i="8"/>
  <c r="E149" i="8"/>
  <c r="F148" i="8"/>
  <c r="F147" i="8"/>
  <c r="E146" i="8"/>
  <c r="D146" i="8"/>
  <c r="D145" i="8" s="1"/>
  <c r="E145" i="8"/>
  <c r="F144" i="8"/>
  <c r="F143" i="8"/>
  <c r="F142" i="8"/>
  <c r="E141" i="8"/>
  <c r="D141" i="8"/>
  <c r="F140" i="8"/>
  <c r="F139" i="8"/>
  <c r="F138" i="8"/>
  <c r="F137" i="8"/>
  <c r="F136" i="8"/>
  <c r="F135" i="8"/>
  <c r="F134" i="8"/>
  <c r="F133" i="8"/>
  <c r="E132" i="8"/>
  <c r="D132" i="8"/>
  <c r="F131" i="8"/>
  <c r="F130" i="8"/>
  <c r="F129" i="8"/>
  <c r="F128" i="8" s="1"/>
  <c r="E128" i="8"/>
  <c r="D128" i="8"/>
  <c r="F127" i="8"/>
  <c r="F126" i="8"/>
  <c r="E125" i="8"/>
  <c r="D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E108" i="8"/>
  <c r="D108" i="8"/>
  <c r="F107" i="8"/>
  <c r="F106" i="8"/>
  <c r="F105" i="8"/>
  <c r="F104" i="8"/>
  <c r="F103" i="8"/>
  <c r="F102" i="8"/>
  <c r="F101" i="8"/>
  <c r="F100" i="8"/>
  <c r="E99" i="8"/>
  <c r="D99" i="8"/>
  <c r="F97" i="8"/>
  <c r="F96" i="8"/>
  <c r="F95" i="8" s="1"/>
  <c r="E96" i="8"/>
  <c r="D96" i="8"/>
  <c r="D95" i="8" s="1"/>
  <c r="E95" i="8"/>
  <c r="F94" i="8"/>
  <c r="F93" i="8"/>
  <c r="F92" i="8"/>
  <c r="E92" i="8"/>
  <c r="D92" i="8"/>
  <c r="F91" i="8"/>
  <c r="F90" i="8"/>
  <c r="F89" i="8" s="1"/>
  <c r="E89" i="8"/>
  <c r="D89" i="8"/>
  <c r="F88" i="8"/>
  <c r="F87" i="8" s="1"/>
  <c r="E87" i="8"/>
  <c r="D87" i="8"/>
  <c r="F86" i="8"/>
  <c r="F85" i="8"/>
  <c r="F84" i="8"/>
  <c r="F83" i="8" s="1"/>
  <c r="F82" i="8" s="1"/>
  <c r="E83" i="8"/>
  <c r="D83" i="8"/>
  <c r="D82" i="8" s="1"/>
  <c r="F81" i="8"/>
  <c r="F80" i="8" s="1"/>
  <c r="F79" i="8" s="1"/>
  <c r="E80" i="8"/>
  <c r="D80" i="8"/>
  <c r="D79" i="8" s="1"/>
  <c r="E79" i="8"/>
  <c r="F78" i="8"/>
  <c r="F77" i="8" s="1"/>
  <c r="F76" i="8" s="1"/>
  <c r="E77" i="8"/>
  <c r="E76" i="8" s="1"/>
  <c r="D77" i="8"/>
  <c r="D76" i="8"/>
  <c r="F75" i="8"/>
  <c r="F74" i="8" s="1"/>
  <c r="E74" i="8"/>
  <c r="E71" i="8" s="1"/>
  <c r="D74" i="8"/>
  <c r="F73" i="8"/>
  <c r="F72" i="8" s="1"/>
  <c r="E72" i="8"/>
  <c r="D72" i="8"/>
  <c r="D71" i="8" s="1"/>
  <c r="F70" i="8"/>
  <c r="F69" i="8" s="1"/>
  <c r="F68" i="8" s="1"/>
  <c r="E69" i="8"/>
  <c r="E68" i="8" s="1"/>
  <c r="D69" i="8"/>
  <c r="D68" i="8" s="1"/>
  <c r="F67" i="8"/>
  <c r="F66" i="8"/>
  <c r="E65" i="8"/>
  <c r="E64" i="8" s="1"/>
  <c r="D65" i="8"/>
  <c r="D64" i="8" s="1"/>
  <c r="F63" i="8"/>
  <c r="F62" i="8"/>
  <c r="E61" i="8"/>
  <c r="D61" i="8"/>
  <c r="F60" i="8"/>
  <c r="F59" i="8"/>
  <c r="E58" i="8"/>
  <c r="D58" i="8"/>
  <c r="F57" i="8"/>
  <c r="F56" i="8" s="1"/>
  <c r="E56" i="8"/>
  <c r="D56" i="8"/>
  <c r="F55" i="8"/>
  <c r="F54" i="8" s="1"/>
  <c r="E54" i="8"/>
  <c r="D54" i="8"/>
  <c r="F53" i="8"/>
  <c r="F52" i="8"/>
  <c r="E51" i="8"/>
  <c r="D51" i="8"/>
  <c r="F49" i="8"/>
  <c r="F48" i="8" s="1"/>
  <c r="F47" i="8" s="1"/>
  <c r="E48" i="8"/>
  <c r="D48" i="8"/>
  <c r="D47" i="8" s="1"/>
  <c r="E47" i="8"/>
  <c r="F46" i="8"/>
  <c r="F45" i="8" s="1"/>
  <c r="F44" i="8" s="1"/>
  <c r="E45" i="8"/>
  <c r="E44" i="8" s="1"/>
  <c r="D45" i="8"/>
  <c r="D44" i="8" s="1"/>
  <c r="F43" i="8"/>
  <c r="F42" i="8" s="1"/>
  <c r="F41" i="8" s="1"/>
  <c r="E42" i="8"/>
  <c r="D42" i="8"/>
  <c r="D41" i="8" s="1"/>
  <c r="E41" i="8"/>
  <c r="F40" i="8"/>
  <c r="F39" i="8" s="1"/>
  <c r="F38" i="8" s="1"/>
  <c r="E39" i="8"/>
  <c r="E38" i="8" s="1"/>
  <c r="D39" i="8"/>
  <c r="D38" i="8" s="1"/>
  <c r="F37" i="8"/>
  <c r="F36" i="8" s="1"/>
  <c r="F35" i="8" s="1"/>
  <c r="E36" i="8"/>
  <c r="D36" i="8"/>
  <c r="D35" i="8" s="1"/>
  <c r="E35" i="8"/>
  <c r="F34" i="8"/>
  <c r="F33" i="8" s="1"/>
  <c r="E33" i="8"/>
  <c r="D33" i="8"/>
  <c r="F32" i="8"/>
  <c r="F31" i="8" s="1"/>
  <c r="E31" i="8"/>
  <c r="D31" i="8"/>
  <c r="F30" i="8"/>
  <c r="F29" i="8" s="1"/>
  <c r="E29" i="8"/>
  <c r="D29" i="8"/>
  <c r="F28" i="8"/>
  <c r="F27" i="8"/>
  <c r="F26" i="8"/>
  <c r="F25" i="8"/>
  <c r="F24" i="8"/>
  <c r="F23" i="8"/>
  <c r="F22" i="8"/>
  <c r="F21" i="8"/>
  <c r="F20" i="8"/>
  <c r="F19" i="8"/>
  <c r="F18" i="8"/>
  <c r="E17" i="8"/>
  <c r="D17" i="8"/>
  <c r="F16" i="8"/>
  <c r="F15" i="8"/>
  <c r="F14" i="8"/>
  <c r="F13" i="8"/>
  <c r="F12" i="8"/>
  <c r="E11" i="8"/>
  <c r="D11" i="8"/>
  <c r="D50" i="8" l="1"/>
  <c r="D10" i="8"/>
  <c r="F11" i="8"/>
  <c r="E50" i="8"/>
  <c r="D98" i="8"/>
  <c r="F132" i="8"/>
  <c r="F146" i="8"/>
  <c r="F145" i="8" s="1"/>
  <c r="E98" i="8"/>
  <c r="F71" i="8"/>
  <c r="F58" i="8"/>
  <c r="F61" i="8"/>
  <c r="F108" i="8"/>
  <c r="F125" i="8"/>
  <c r="F150" i="8"/>
  <c r="F155" i="8"/>
  <c r="F172" i="8"/>
  <c r="F171" i="8" s="1"/>
  <c r="E10" i="8"/>
  <c r="F17" i="8"/>
  <c r="F51" i="8"/>
  <c r="F65" i="8"/>
  <c r="F64" i="8" s="1"/>
  <c r="E82" i="8"/>
  <c r="F99" i="8"/>
  <c r="F141" i="8"/>
  <c r="D149" i="8"/>
  <c r="F163" i="8"/>
  <c r="D175" i="8"/>
  <c r="F175" i="8"/>
  <c r="D9" i="8" l="1"/>
  <c r="D8" i="8" s="1"/>
  <c r="D7" i="8" s="1"/>
  <c r="D6" i="8" s="1"/>
  <c r="F10" i="8"/>
  <c r="F98" i="8"/>
  <c r="F50" i="8"/>
  <c r="F9" i="8" s="1"/>
  <c r="F8" i="8" s="1"/>
  <c r="F7" i="8" s="1"/>
  <c r="F6" i="8" s="1"/>
  <c r="F149" i="8"/>
  <c r="E9" i="8"/>
  <c r="E8" i="8" s="1"/>
  <c r="E7" i="8" s="1"/>
  <c r="E6" i="8" s="1"/>
  <c r="G196" i="7" l="1"/>
  <c r="G195" i="7" s="1"/>
  <c r="F195" i="7"/>
  <c r="E195" i="7"/>
  <c r="D195" i="7"/>
  <c r="G194" i="7"/>
  <c r="G193" i="7"/>
  <c r="G192" i="7"/>
  <c r="G191" i="7"/>
  <c r="F191" i="7"/>
  <c r="E191" i="7"/>
  <c r="D191" i="7"/>
  <c r="G190" i="7"/>
  <c r="G189" i="7"/>
  <c r="G188" i="7"/>
  <c r="G187" i="7" s="1"/>
  <c r="G186" i="7" s="1"/>
  <c r="F187" i="7"/>
  <c r="E187" i="7"/>
  <c r="D187" i="7"/>
  <c r="F186" i="7"/>
  <c r="G185" i="7"/>
  <c r="G184" i="7"/>
  <c r="F183" i="7"/>
  <c r="E183" i="7"/>
  <c r="D183" i="7"/>
  <c r="G182" i="7"/>
  <c r="G181" i="7"/>
  <c r="G180" i="7"/>
  <c r="G179" i="7"/>
  <c r="F178" i="7"/>
  <c r="E178" i="7"/>
  <c r="D178" i="7"/>
  <c r="G177" i="7"/>
  <c r="G176" i="7"/>
  <c r="F175" i="7"/>
  <c r="E175" i="7"/>
  <c r="D175" i="7"/>
  <c r="G173" i="7"/>
  <c r="G172" i="7"/>
  <c r="F171" i="7"/>
  <c r="F170" i="7" s="1"/>
  <c r="E171" i="7"/>
  <c r="D171" i="7"/>
  <c r="D170" i="7" s="1"/>
  <c r="E170" i="7"/>
  <c r="G169" i="7"/>
  <c r="G168" i="7"/>
  <c r="G167" i="7"/>
  <c r="G166" i="7"/>
  <c r="F165" i="7"/>
  <c r="E165" i="7"/>
  <c r="D165" i="7"/>
  <c r="G164" i="7"/>
  <c r="G163" i="7"/>
  <c r="F162" i="7"/>
  <c r="E162" i="7"/>
  <c r="D162" i="7"/>
  <c r="G161" i="7"/>
  <c r="G160" i="7"/>
  <c r="F159" i="7"/>
  <c r="E159" i="7"/>
  <c r="D159" i="7"/>
  <c r="G158" i="7"/>
  <c r="G157" i="7"/>
  <c r="G156" i="7"/>
  <c r="G155" i="7"/>
  <c r="F154" i="7"/>
  <c r="E154" i="7"/>
  <c r="D154" i="7"/>
  <c r="G153" i="7"/>
  <c r="G152" i="7"/>
  <c r="G151" i="7"/>
  <c r="G150" i="7"/>
  <c r="F149" i="7"/>
  <c r="E149" i="7"/>
  <c r="D149" i="7"/>
  <c r="E148" i="7"/>
  <c r="G147" i="7"/>
  <c r="G146" i="7"/>
  <c r="F145" i="7"/>
  <c r="F144" i="7" s="1"/>
  <c r="E145" i="7"/>
  <c r="D145" i="7"/>
  <c r="D144" i="7" s="1"/>
  <c r="E144" i="7"/>
  <c r="G143" i="7"/>
  <c r="G142" i="7"/>
  <c r="G141" i="7"/>
  <c r="F140" i="7"/>
  <c r="E140" i="7"/>
  <c r="D140" i="7"/>
  <c r="G139" i="7"/>
  <c r="G138" i="7"/>
  <c r="G137" i="7"/>
  <c r="G136" i="7"/>
  <c r="G135" i="7"/>
  <c r="G134" i="7"/>
  <c r="G133" i="7"/>
  <c r="G132" i="7"/>
  <c r="F131" i="7"/>
  <c r="E131" i="7"/>
  <c r="D131" i="7"/>
  <c r="G130" i="7"/>
  <c r="G129" i="7"/>
  <c r="G128" i="7"/>
  <c r="F127" i="7"/>
  <c r="E127" i="7"/>
  <c r="D127" i="7"/>
  <c r="G126" i="7"/>
  <c r="G125" i="7"/>
  <c r="F124" i="7"/>
  <c r="E124" i="7"/>
  <c r="D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F107" i="7"/>
  <c r="E107" i="7"/>
  <c r="D107" i="7"/>
  <c r="G106" i="7"/>
  <c r="G105" i="7"/>
  <c r="G104" i="7"/>
  <c r="G103" i="7"/>
  <c r="G102" i="7"/>
  <c r="G101" i="7"/>
  <c r="G100" i="7"/>
  <c r="G99" i="7"/>
  <c r="F98" i="7"/>
  <c r="F97" i="7" s="1"/>
  <c r="E98" i="7"/>
  <c r="D98" i="7"/>
  <c r="G96" i="7"/>
  <c r="G95" i="7" s="1"/>
  <c r="G94" i="7" s="1"/>
  <c r="F95" i="7"/>
  <c r="F94" i="7" s="1"/>
  <c r="E95" i="7"/>
  <c r="E94" i="7" s="1"/>
  <c r="D95" i="7"/>
  <c r="D94" i="7" s="1"/>
  <c r="G93" i="7"/>
  <c r="G92" i="7"/>
  <c r="F91" i="7"/>
  <c r="E91" i="7"/>
  <c r="D91" i="7"/>
  <c r="G90" i="7"/>
  <c r="G89" i="7"/>
  <c r="F88" i="7"/>
  <c r="E88" i="7"/>
  <c r="D88" i="7"/>
  <c r="G87" i="7"/>
  <c r="G86" i="7" s="1"/>
  <c r="F86" i="7"/>
  <c r="E86" i="7"/>
  <c r="D86" i="7"/>
  <c r="G85" i="7"/>
  <c r="G84" i="7"/>
  <c r="G83" i="7"/>
  <c r="F82" i="7"/>
  <c r="E82" i="7"/>
  <c r="D82" i="7"/>
  <c r="G80" i="7"/>
  <c r="G79" i="7" s="1"/>
  <c r="G78" i="7" s="1"/>
  <c r="F79" i="7"/>
  <c r="F78" i="7" s="1"/>
  <c r="E79" i="7"/>
  <c r="D79" i="7"/>
  <c r="D78" i="7" s="1"/>
  <c r="E78" i="7"/>
  <c r="G77" i="7"/>
  <c r="G76" i="7" s="1"/>
  <c r="G75" i="7" s="1"/>
  <c r="F76" i="7"/>
  <c r="F75" i="7" s="1"/>
  <c r="E76" i="7"/>
  <c r="E75" i="7" s="1"/>
  <c r="D76" i="7"/>
  <c r="D75" i="7" s="1"/>
  <c r="G74" i="7"/>
  <c r="G73" i="7" s="1"/>
  <c r="F73" i="7"/>
  <c r="E73" i="7"/>
  <c r="D73" i="7"/>
  <c r="G72" i="7"/>
  <c r="G71" i="7" s="1"/>
  <c r="F71" i="7"/>
  <c r="E71" i="7"/>
  <c r="D71" i="7"/>
  <c r="G69" i="7"/>
  <c r="G68" i="7" s="1"/>
  <c r="G67" i="7" s="1"/>
  <c r="F68" i="7"/>
  <c r="F67" i="7" s="1"/>
  <c r="E68" i="7"/>
  <c r="D68" i="7"/>
  <c r="D67" i="7" s="1"/>
  <c r="E67" i="7"/>
  <c r="G66" i="7"/>
  <c r="G65" i="7"/>
  <c r="F64" i="7"/>
  <c r="F63" i="7" s="1"/>
  <c r="E64" i="7"/>
  <c r="D64" i="7"/>
  <c r="D63" i="7" s="1"/>
  <c r="E63" i="7"/>
  <c r="G62" i="7"/>
  <c r="G61" i="7"/>
  <c r="F60" i="7"/>
  <c r="E60" i="7"/>
  <c r="D60" i="7"/>
  <c r="G59" i="7"/>
  <c r="G58" i="7"/>
  <c r="F57" i="7"/>
  <c r="E57" i="7"/>
  <c r="D57" i="7"/>
  <c r="G56" i="7"/>
  <c r="G55" i="7" s="1"/>
  <c r="F55" i="7"/>
  <c r="E55" i="7"/>
  <c r="D55" i="7"/>
  <c r="G54" i="7"/>
  <c r="G53" i="7" s="1"/>
  <c r="F53" i="7"/>
  <c r="E53" i="7"/>
  <c r="D53" i="7"/>
  <c r="G52" i="7"/>
  <c r="G51" i="7"/>
  <c r="F50" i="7"/>
  <c r="E50" i="7"/>
  <c r="D50" i="7"/>
  <c r="G48" i="7"/>
  <c r="G47" i="7" s="1"/>
  <c r="G46" i="7" s="1"/>
  <c r="F47" i="7"/>
  <c r="F46" i="7" s="1"/>
  <c r="E47" i="7"/>
  <c r="E46" i="7" s="1"/>
  <c r="D47" i="7"/>
  <c r="D46" i="7" s="1"/>
  <c r="G45" i="7"/>
  <c r="G44" i="7" s="1"/>
  <c r="G43" i="7" s="1"/>
  <c r="F44" i="7"/>
  <c r="F43" i="7" s="1"/>
  <c r="E44" i="7"/>
  <c r="D44" i="7"/>
  <c r="D43" i="7" s="1"/>
  <c r="E43" i="7"/>
  <c r="G42" i="7"/>
  <c r="G41" i="7" s="1"/>
  <c r="G40" i="7" s="1"/>
  <c r="F41" i="7"/>
  <c r="F40" i="7" s="1"/>
  <c r="E41" i="7"/>
  <c r="E40" i="7" s="1"/>
  <c r="D41" i="7"/>
  <c r="D40" i="7" s="1"/>
  <c r="G39" i="7"/>
  <c r="G38" i="7" s="1"/>
  <c r="G37" i="7" s="1"/>
  <c r="F38" i="7"/>
  <c r="F37" i="7" s="1"/>
  <c r="E38" i="7"/>
  <c r="D38" i="7"/>
  <c r="D37" i="7" s="1"/>
  <c r="E37" i="7"/>
  <c r="G36" i="7"/>
  <c r="G35" i="7" s="1"/>
  <c r="G34" i="7" s="1"/>
  <c r="F35" i="7"/>
  <c r="F34" i="7" s="1"/>
  <c r="E35" i="7"/>
  <c r="E34" i="7" s="1"/>
  <c r="D35" i="7"/>
  <c r="D34" i="7" s="1"/>
  <c r="G33" i="7"/>
  <c r="G32" i="7" s="1"/>
  <c r="F32" i="7"/>
  <c r="E32" i="7"/>
  <c r="D32" i="7"/>
  <c r="G31" i="7"/>
  <c r="G30" i="7" s="1"/>
  <c r="F30" i="7"/>
  <c r="E30" i="7"/>
  <c r="D30" i="7"/>
  <c r="G29" i="7"/>
  <c r="G28" i="7" s="1"/>
  <c r="F28" i="7"/>
  <c r="E28" i="7"/>
  <c r="D28" i="7"/>
  <c r="G27" i="7"/>
  <c r="G26" i="7"/>
  <c r="G25" i="7"/>
  <c r="G24" i="7"/>
  <c r="G23" i="7"/>
  <c r="G22" i="7"/>
  <c r="G21" i="7"/>
  <c r="G20" i="7"/>
  <c r="G19" i="7"/>
  <c r="G18" i="7"/>
  <c r="G17" i="7"/>
  <c r="F16" i="7"/>
  <c r="E16" i="7"/>
  <c r="D16" i="7"/>
  <c r="G15" i="7"/>
  <c r="G14" i="7"/>
  <c r="G13" i="7"/>
  <c r="G12" i="7"/>
  <c r="G11" i="7"/>
  <c r="F10" i="7"/>
  <c r="E10" i="7"/>
  <c r="D10" i="7"/>
  <c r="D9" i="7" s="1"/>
  <c r="E174" i="7" l="1"/>
  <c r="G82" i="7"/>
  <c r="G131" i="7"/>
  <c r="D186" i="7"/>
  <c r="E81" i="7"/>
  <c r="E70" i="7"/>
  <c r="D81" i="7"/>
  <c r="F81" i="7"/>
  <c r="G91" i="7"/>
  <c r="G16" i="7"/>
  <c r="F49" i="7"/>
  <c r="G57" i="7"/>
  <c r="D70" i="7"/>
  <c r="F70" i="7"/>
  <c r="F9" i="7"/>
  <c r="G50" i="7"/>
  <c r="D49" i="7"/>
  <c r="G88" i="7"/>
  <c r="G98" i="7"/>
  <c r="D97" i="7"/>
  <c r="G124" i="7"/>
  <c r="G140" i="7"/>
  <c r="D148" i="7"/>
  <c r="F148" i="7"/>
  <c r="G154" i="7"/>
  <c r="G162" i="7"/>
  <c r="D174" i="7"/>
  <c r="F174" i="7"/>
  <c r="G178" i="7"/>
  <c r="E186" i="7"/>
  <c r="G10" i="7"/>
  <c r="E9" i="7"/>
  <c r="E49" i="7"/>
  <c r="G60" i="7"/>
  <c r="G49" i="7" s="1"/>
  <c r="G64" i="7"/>
  <c r="G63" i="7" s="1"/>
  <c r="G70" i="7"/>
  <c r="G107" i="7"/>
  <c r="G127" i="7"/>
  <c r="E97" i="7"/>
  <c r="G145" i="7"/>
  <c r="G144" i="7" s="1"/>
  <c r="G149" i="7"/>
  <c r="G159" i="7"/>
  <c r="G165" i="7"/>
  <c r="G171" i="7"/>
  <c r="G170" i="7" s="1"/>
  <c r="G175" i="7"/>
  <c r="G183" i="7"/>
  <c r="G9" i="7" l="1"/>
  <c r="D8" i="7"/>
  <c r="D7" i="7" s="1"/>
  <c r="D6" i="7" s="1"/>
  <c r="D5" i="7" s="1"/>
  <c r="E8" i="7"/>
  <c r="E7" i="7" s="1"/>
  <c r="E6" i="7" s="1"/>
  <c r="E5" i="7" s="1"/>
  <c r="G81" i="7"/>
  <c r="G174" i="7"/>
  <c r="F8" i="7"/>
  <c r="F7" i="7" s="1"/>
  <c r="F6" i="7" s="1"/>
  <c r="F5" i="7" s="1"/>
  <c r="G148" i="7"/>
  <c r="G97" i="7"/>
  <c r="G8" i="7" l="1"/>
  <c r="G7" i="7" s="1"/>
  <c r="G6" i="7" s="1"/>
  <c r="G5" i="7" s="1"/>
  <c r="D88" i="3" l="1"/>
  <c r="F194" i="3" l="1"/>
  <c r="E194" i="3"/>
  <c r="D194" i="3"/>
  <c r="F190" i="3"/>
  <c r="E190" i="3"/>
  <c r="D190" i="3"/>
  <c r="F186" i="3"/>
  <c r="E186" i="3"/>
  <c r="D186" i="3"/>
  <c r="D174" i="3"/>
  <c r="F182" i="3"/>
  <c r="E182" i="3"/>
  <c r="D182" i="3"/>
  <c r="F177" i="3"/>
  <c r="E177" i="3"/>
  <c r="D177" i="3"/>
  <c r="F174" i="3"/>
  <c r="E174" i="3"/>
  <c r="F170" i="3"/>
  <c r="F169" i="3" s="1"/>
  <c r="E170" i="3"/>
  <c r="E169" i="3" s="1"/>
  <c r="D170" i="3"/>
  <c r="D169" i="3" s="1"/>
  <c r="F161" i="3"/>
  <c r="E161" i="3"/>
  <c r="D161" i="3"/>
  <c r="F158" i="3"/>
  <c r="E158" i="3"/>
  <c r="D158" i="3"/>
  <c r="F153" i="3"/>
  <c r="E153" i="3"/>
  <c r="D153" i="3"/>
  <c r="F148" i="3"/>
  <c r="E148" i="3"/>
  <c r="F144" i="3"/>
  <c r="F143" i="3" s="1"/>
  <c r="E144" i="3"/>
  <c r="E143" i="3" s="1"/>
  <c r="D144" i="3"/>
  <c r="D143" i="3"/>
  <c r="F139" i="3"/>
  <c r="E139" i="3"/>
  <c r="D139" i="3"/>
  <c r="F130" i="3"/>
  <c r="E130" i="3"/>
  <c r="D130" i="3"/>
  <c r="F126" i="3"/>
  <c r="E126" i="3"/>
  <c r="D126" i="3"/>
  <c r="F123" i="3"/>
  <c r="E123" i="3"/>
  <c r="D123" i="3"/>
  <c r="F107" i="3"/>
  <c r="E107" i="3"/>
  <c r="D107" i="3"/>
  <c r="D98" i="3"/>
  <c r="F98" i="3"/>
  <c r="E98" i="3"/>
  <c r="F95" i="3"/>
  <c r="E95" i="3"/>
  <c r="E94" i="3" s="1"/>
  <c r="D95" i="3"/>
  <c r="D94" i="3" s="1"/>
  <c r="F94" i="3"/>
  <c r="F91" i="3"/>
  <c r="E91" i="3"/>
  <c r="D91" i="3"/>
  <c r="F88" i="3"/>
  <c r="E88" i="3"/>
  <c r="F86" i="3"/>
  <c r="E86" i="3"/>
  <c r="D86" i="3"/>
  <c r="D82" i="3"/>
  <c r="F82" i="3"/>
  <c r="E82" i="3"/>
  <c r="F79" i="3"/>
  <c r="F78" i="3" s="1"/>
  <c r="E79" i="3"/>
  <c r="E78" i="3"/>
  <c r="F76" i="3"/>
  <c r="F75" i="3" s="1"/>
  <c r="E76" i="3"/>
  <c r="E75" i="3" s="1"/>
  <c r="F73" i="3"/>
  <c r="E73" i="3"/>
  <c r="D73" i="3"/>
  <c r="F71" i="3"/>
  <c r="E71" i="3"/>
  <c r="D71" i="3"/>
  <c r="F68" i="3"/>
  <c r="E68" i="3"/>
  <c r="E67" i="3" s="1"/>
  <c r="F67" i="3"/>
  <c r="F64" i="3"/>
  <c r="E64" i="3"/>
  <c r="E63" i="3" s="1"/>
  <c r="F63" i="3"/>
  <c r="F60" i="3"/>
  <c r="E60" i="3"/>
  <c r="F57" i="3"/>
  <c r="E57" i="3"/>
  <c r="F55" i="3"/>
  <c r="E55" i="3"/>
  <c r="F53" i="3"/>
  <c r="E53" i="3"/>
  <c r="F50" i="3"/>
  <c r="E50" i="3"/>
  <c r="F47" i="3"/>
  <c r="E47" i="3"/>
  <c r="F46" i="3"/>
  <c r="E46" i="3"/>
  <c r="F44" i="3"/>
  <c r="F43" i="3" s="1"/>
  <c r="E44" i="3"/>
  <c r="E43" i="3" s="1"/>
  <c r="F41" i="3"/>
  <c r="F40" i="3" s="1"/>
  <c r="E41" i="3"/>
  <c r="E40" i="3" s="1"/>
  <c r="F38" i="3"/>
  <c r="F37" i="3" s="1"/>
  <c r="E38" i="3"/>
  <c r="E37" i="3" s="1"/>
  <c r="F35" i="3"/>
  <c r="E35" i="3"/>
  <c r="F34" i="3"/>
  <c r="E34" i="3"/>
  <c r="F32" i="3"/>
  <c r="E32" i="3"/>
  <c r="F30" i="3"/>
  <c r="E30" i="3"/>
  <c r="F28" i="3"/>
  <c r="E28" i="3"/>
  <c r="F16" i="3"/>
  <c r="E16" i="3"/>
  <c r="F12" i="3"/>
  <c r="E12" i="3"/>
  <c r="F70" i="3" l="1"/>
  <c r="E49" i="3"/>
  <c r="E185" i="3"/>
  <c r="E70" i="3"/>
  <c r="E81" i="3"/>
  <c r="E173" i="3"/>
  <c r="F49" i="3"/>
  <c r="D173" i="3"/>
  <c r="F81" i="3"/>
  <c r="F173" i="3"/>
  <c r="D185" i="3"/>
  <c r="F185" i="3"/>
  <c r="E97" i="3"/>
  <c r="G138" i="3"/>
  <c r="G111" i="3"/>
  <c r="G99" i="3"/>
  <c r="D97" i="3" l="1"/>
  <c r="D148" i="3"/>
  <c r="D147" i="3" s="1"/>
  <c r="D79" i="3"/>
  <c r="D78" i="3" s="1"/>
  <c r="D76" i="3"/>
  <c r="D68" i="3"/>
  <c r="D64" i="3"/>
  <c r="D60" i="3"/>
  <c r="D57" i="3"/>
  <c r="D55" i="3"/>
  <c r="D53" i="3"/>
  <c r="D50" i="3"/>
  <c r="D47" i="3"/>
  <c r="D44" i="3"/>
  <c r="D41" i="3"/>
  <c r="D40" i="3" s="1"/>
  <c r="D38" i="3"/>
  <c r="D35" i="3"/>
  <c r="D32" i="3"/>
  <c r="D30" i="3"/>
  <c r="D28" i="3"/>
  <c r="D16" i="3"/>
  <c r="D12" i="3"/>
  <c r="G195" i="3"/>
  <c r="G194" i="3" s="1"/>
  <c r="G193" i="3"/>
  <c r="G192" i="3"/>
  <c r="G191" i="3"/>
  <c r="G189" i="3"/>
  <c r="G188" i="3"/>
  <c r="G187" i="3"/>
  <c r="G184" i="3"/>
  <c r="G183" i="3"/>
  <c r="G181" i="3"/>
  <c r="G180" i="3"/>
  <c r="G179" i="3"/>
  <c r="G178" i="3"/>
  <c r="G176" i="3"/>
  <c r="G175" i="3"/>
  <c r="G163" i="3"/>
  <c r="G162" i="3"/>
  <c r="G142" i="3"/>
  <c r="G141" i="3"/>
  <c r="G140" i="3"/>
  <c r="G137" i="3"/>
  <c r="G136" i="3"/>
  <c r="G134" i="3"/>
  <c r="G132" i="3"/>
  <c r="G131" i="3"/>
  <c r="G129" i="3"/>
  <c r="G128" i="3"/>
  <c r="G127" i="3"/>
  <c r="G121" i="3"/>
  <c r="G118" i="3"/>
  <c r="G115" i="3"/>
  <c r="G114" i="3"/>
  <c r="G109" i="3"/>
  <c r="G106" i="3"/>
  <c r="G102" i="3"/>
  <c r="G103" i="3"/>
  <c r="G101" i="3"/>
  <c r="G96" i="3"/>
  <c r="G95" i="3" s="1"/>
  <c r="G94" i="3" s="1"/>
  <c r="G85" i="3"/>
  <c r="G93" i="3"/>
  <c r="G84" i="3"/>
  <c r="G62" i="3"/>
  <c r="G61" i="3"/>
  <c r="G59" i="3"/>
  <c r="G58" i="3"/>
  <c r="G56" i="3"/>
  <c r="G55" i="3" s="1"/>
  <c r="G54" i="3"/>
  <c r="G53" i="3" s="1"/>
  <c r="G52" i="3"/>
  <c r="G51" i="3"/>
  <c r="G27" i="3"/>
  <c r="G18" i="3"/>
  <c r="G126" i="3" l="1"/>
  <c r="G139" i="3"/>
  <c r="G190" i="3"/>
  <c r="D11" i="3"/>
  <c r="G50" i="3"/>
  <c r="G57" i="3"/>
  <c r="G60" i="3"/>
  <c r="G161" i="3"/>
  <c r="G174" i="3"/>
  <c r="G177" i="3"/>
  <c r="G182" i="3"/>
  <c r="G186" i="3"/>
  <c r="D49" i="3"/>
  <c r="D81" i="3"/>
  <c r="D10" i="6"/>
  <c r="G185" i="3" l="1"/>
  <c r="G173" i="3"/>
  <c r="G49" i="3"/>
  <c r="G164" i="6"/>
  <c r="G163" i="6"/>
  <c r="G162" i="6" s="1"/>
  <c r="G161" i="6" s="1"/>
  <c r="F162" i="6"/>
  <c r="E162" i="6"/>
  <c r="D162" i="6"/>
  <c r="F161" i="6"/>
  <c r="E161" i="6"/>
  <c r="D161" i="6"/>
  <c r="G160" i="6"/>
  <c r="G159" i="6"/>
  <c r="G158" i="6"/>
  <c r="G157" i="6"/>
  <c r="G156" i="6" s="1"/>
  <c r="F156" i="6"/>
  <c r="E156" i="6"/>
  <c r="D156" i="6"/>
  <c r="D150" i="6" s="1"/>
  <c r="G155" i="6"/>
  <c r="G154" i="6"/>
  <c r="G153" i="6"/>
  <c r="G152" i="6"/>
  <c r="F151" i="6"/>
  <c r="E151" i="6"/>
  <c r="E150" i="6" s="1"/>
  <c r="D151" i="6"/>
  <c r="F150" i="6"/>
  <c r="G149" i="6"/>
  <c r="G148" i="6"/>
  <c r="F147" i="6"/>
  <c r="E147" i="6"/>
  <c r="D147" i="6"/>
  <c r="G146" i="6"/>
  <c r="G145" i="6"/>
  <c r="G144" i="6"/>
  <c r="G143" i="6"/>
  <c r="G142" i="6" s="1"/>
  <c r="F142" i="6"/>
  <c r="E142" i="6"/>
  <c r="D142" i="6"/>
  <c r="G141" i="6"/>
  <c r="G140" i="6"/>
  <c r="G139" i="6"/>
  <c r="G138" i="6"/>
  <c r="F137" i="6"/>
  <c r="E137" i="6"/>
  <c r="D137" i="6"/>
  <c r="E136" i="6"/>
  <c r="G135" i="6"/>
  <c r="G134" i="6"/>
  <c r="G133" i="6" s="1"/>
  <c r="G132" i="6" s="1"/>
  <c r="F133" i="6"/>
  <c r="E133" i="6"/>
  <c r="D133" i="6"/>
  <c r="F132" i="6"/>
  <c r="E132" i="6"/>
  <c r="D132" i="6"/>
  <c r="G131" i="6"/>
  <c r="G130" i="6" s="1"/>
  <c r="F130" i="6"/>
  <c r="E130" i="6"/>
  <c r="D130" i="6"/>
  <c r="G129" i="6"/>
  <c r="G128" i="6" s="1"/>
  <c r="F128" i="6"/>
  <c r="E128" i="6"/>
  <c r="D128" i="6"/>
  <c r="G127" i="6"/>
  <c r="G126" i="6" s="1"/>
  <c r="F126" i="6"/>
  <c r="E126" i="6"/>
  <c r="D126" i="6"/>
  <c r="G125" i="6"/>
  <c r="G124" i="6"/>
  <c r="G123" i="6"/>
  <c r="G122" i="6"/>
  <c r="F122" i="6"/>
  <c r="E122" i="6"/>
  <c r="D122" i="6"/>
  <c r="G121" i="6"/>
  <c r="G120" i="6"/>
  <c r="F119" i="6"/>
  <c r="F118" i="6" s="1"/>
  <c r="E119" i="6"/>
  <c r="D119" i="6"/>
  <c r="D118" i="6" s="1"/>
  <c r="E118" i="6"/>
  <c r="G117" i="6"/>
  <c r="G116" i="6"/>
  <c r="G115" i="6"/>
  <c r="G114" i="6" s="1"/>
  <c r="F114" i="6"/>
  <c r="E114" i="6"/>
  <c r="D114" i="6"/>
  <c r="G113" i="6"/>
  <c r="G112" i="6" s="1"/>
  <c r="F112" i="6"/>
  <c r="E112" i="6"/>
  <c r="D112" i="6"/>
  <c r="G111" i="6"/>
  <c r="G110" i="6"/>
  <c r="G109" i="6" s="1"/>
  <c r="F109" i="6"/>
  <c r="E109" i="6"/>
  <c r="D109" i="6"/>
  <c r="G108" i="6"/>
  <c r="G107" i="6"/>
  <c r="G106" i="6"/>
  <c r="G105" i="6"/>
  <c r="G104" i="6"/>
  <c r="G103" i="6"/>
  <c r="G102" i="6"/>
  <c r="G101" i="6"/>
  <c r="G100" i="6"/>
  <c r="G99" i="6"/>
  <c r="F99" i="6"/>
  <c r="E99" i="6"/>
  <c r="D99" i="6"/>
  <c r="G98" i="6"/>
  <c r="G97" i="6"/>
  <c r="G96" i="6"/>
  <c r="G95" i="6"/>
  <c r="G94" i="6"/>
  <c r="F94" i="6"/>
  <c r="E94" i="6"/>
  <c r="D94" i="6"/>
  <c r="F93" i="6"/>
  <c r="E93" i="6"/>
  <c r="D93" i="6"/>
  <c r="G92" i="6"/>
  <c r="G91" i="6" s="1"/>
  <c r="G90" i="6" s="1"/>
  <c r="F91" i="6"/>
  <c r="E91" i="6"/>
  <c r="D91" i="6"/>
  <c r="F90" i="6"/>
  <c r="E90" i="6"/>
  <c r="D90" i="6"/>
  <c r="G89" i="6"/>
  <c r="G88" i="6" s="1"/>
  <c r="G87" i="6" s="1"/>
  <c r="F88" i="6"/>
  <c r="F87" i="6" s="1"/>
  <c r="E88" i="6"/>
  <c r="D88" i="6"/>
  <c r="E87" i="6"/>
  <c r="G86" i="6"/>
  <c r="G85" i="6"/>
  <c r="G84" i="6" s="1"/>
  <c r="G83" i="6" s="1"/>
  <c r="F84" i="6"/>
  <c r="E84" i="6"/>
  <c r="D84" i="6"/>
  <c r="F83" i="6"/>
  <c r="E83" i="6"/>
  <c r="D83" i="6"/>
  <c r="G82" i="6"/>
  <c r="G81" i="6"/>
  <c r="F81" i="6"/>
  <c r="E81" i="6"/>
  <c r="D81" i="6"/>
  <c r="G80" i="6"/>
  <c r="G79" i="6"/>
  <c r="G78" i="6"/>
  <c r="F78" i="6"/>
  <c r="E78" i="6"/>
  <c r="D78" i="6"/>
  <c r="G77" i="6"/>
  <c r="G76" i="6" s="1"/>
  <c r="F76" i="6"/>
  <c r="E76" i="6"/>
  <c r="D76" i="6"/>
  <c r="G75" i="6"/>
  <c r="G74" i="6" s="1"/>
  <c r="G73" i="6" s="1"/>
  <c r="F74" i="6"/>
  <c r="E74" i="6"/>
  <c r="E73" i="6" s="1"/>
  <c r="D74" i="6"/>
  <c r="F73" i="6"/>
  <c r="D73" i="6"/>
  <c r="G72" i="6"/>
  <c r="G71" i="6"/>
  <c r="F71" i="6"/>
  <c r="E71" i="6"/>
  <c r="D71" i="6"/>
  <c r="G70" i="6"/>
  <c r="F70" i="6"/>
  <c r="E70" i="6"/>
  <c r="D70" i="6"/>
  <c r="G69" i="6"/>
  <c r="G68" i="6" s="1"/>
  <c r="G67" i="6" s="1"/>
  <c r="F68" i="6"/>
  <c r="E68" i="6"/>
  <c r="E67" i="6" s="1"/>
  <c r="D68" i="6"/>
  <c r="F67" i="6"/>
  <c r="D67" i="6"/>
  <c r="G66" i="6"/>
  <c r="G65" i="6" s="1"/>
  <c r="G64" i="6" s="1"/>
  <c r="F65" i="6"/>
  <c r="F64" i="6" s="1"/>
  <c r="E65" i="6"/>
  <c r="D65" i="6"/>
  <c r="D64" i="6" s="1"/>
  <c r="E64" i="6"/>
  <c r="G63" i="6"/>
  <c r="G62" i="6" s="1"/>
  <c r="G61" i="6" s="1"/>
  <c r="F62" i="6"/>
  <c r="E62" i="6"/>
  <c r="E61" i="6" s="1"/>
  <c r="D62" i="6"/>
  <c r="F61" i="6"/>
  <c r="D61" i="6"/>
  <c r="G60" i="6"/>
  <c r="G59" i="6" s="1"/>
  <c r="F59" i="6"/>
  <c r="E59" i="6"/>
  <c r="D59" i="6"/>
  <c r="G58" i="6"/>
  <c r="G57" i="6" s="1"/>
  <c r="G56" i="6" s="1"/>
  <c r="F57" i="6"/>
  <c r="F56" i="6" s="1"/>
  <c r="E57" i="6"/>
  <c r="D57" i="6"/>
  <c r="D56" i="6" s="1"/>
  <c r="E56" i="6"/>
  <c r="G55" i="6"/>
  <c r="G54" i="6" s="1"/>
  <c r="G53" i="6" s="1"/>
  <c r="F54" i="6"/>
  <c r="E54" i="6"/>
  <c r="E53" i="6" s="1"/>
  <c r="D54" i="6"/>
  <c r="F53" i="6"/>
  <c r="D53" i="6"/>
  <c r="G52" i="6"/>
  <c r="G51" i="6"/>
  <c r="G50" i="6" s="1"/>
  <c r="G49" i="6" s="1"/>
  <c r="F50" i="6"/>
  <c r="E50" i="6"/>
  <c r="E49" i="6" s="1"/>
  <c r="D50" i="6"/>
  <c r="F49" i="6"/>
  <c r="D49" i="6"/>
  <c r="G48" i="6"/>
  <c r="G47" i="6" s="1"/>
  <c r="G46" i="6" s="1"/>
  <c r="F47" i="6"/>
  <c r="F46" i="6" s="1"/>
  <c r="E47" i="6"/>
  <c r="D47" i="6"/>
  <c r="D46" i="6" s="1"/>
  <c r="E46" i="6"/>
  <c r="G45" i="6"/>
  <c r="G44" i="6" s="1"/>
  <c r="G43" i="6" s="1"/>
  <c r="F44" i="6"/>
  <c r="E44" i="6"/>
  <c r="E43" i="6" s="1"/>
  <c r="D44" i="6"/>
  <c r="F43" i="6"/>
  <c r="D43" i="6"/>
  <c r="G42" i="6"/>
  <c r="G41" i="6" s="1"/>
  <c r="G40" i="6" s="1"/>
  <c r="F41" i="6"/>
  <c r="F40" i="6" s="1"/>
  <c r="E41" i="6"/>
  <c r="D41" i="6"/>
  <c r="D40" i="6" s="1"/>
  <c r="E40" i="6"/>
  <c r="G39" i="6"/>
  <c r="G38" i="6" s="1"/>
  <c r="G37" i="6" s="1"/>
  <c r="F38" i="6"/>
  <c r="E38" i="6"/>
  <c r="E37" i="6" s="1"/>
  <c r="D38" i="6"/>
  <c r="F37" i="6"/>
  <c r="D37" i="6"/>
  <c r="G36" i="6"/>
  <c r="G35" i="6" s="1"/>
  <c r="G34" i="6" s="1"/>
  <c r="F35" i="6"/>
  <c r="F34" i="6" s="1"/>
  <c r="E35" i="6"/>
  <c r="D35" i="6"/>
  <c r="D34" i="6" s="1"/>
  <c r="E34" i="6"/>
  <c r="G33" i="6"/>
  <c r="G32" i="6" s="1"/>
  <c r="G31" i="6" s="1"/>
  <c r="F32" i="6"/>
  <c r="E32" i="6"/>
  <c r="E31" i="6" s="1"/>
  <c r="D32" i="6"/>
  <c r="F31" i="6"/>
  <c r="D31" i="6"/>
  <c r="G30" i="6"/>
  <c r="G29" i="6"/>
  <c r="G28" i="6" s="1"/>
  <c r="F28" i="6"/>
  <c r="E28" i="6"/>
  <c r="D28" i="6"/>
  <c r="G27" i="6"/>
  <c r="G26" i="6"/>
  <c r="F26" i="6"/>
  <c r="E26" i="6"/>
  <c r="D26" i="6"/>
  <c r="G25" i="6"/>
  <c r="G24" i="6" s="1"/>
  <c r="F24" i="6"/>
  <c r="E24" i="6"/>
  <c r="E9" i="6" s="1"/>
  <c r="D24" i="6"/>
  <c r="G23" i="6"/>
  <c r="G22" i="6"/>
  <c r="G21" i="6"/>
  <c r="G20" i="6"/>
  <c r="G19" i="6"/>
  <c r="G18" i="6"/>
  <c r="G17" i="6"/>
  <c r="G16" i="6"/>
  <c r="G15" i="6"/>
  <c r="G14" i="6" s="1"/>
  <c r="F14" i="6"/>
  <c r="E14" i="6"/>
  <c r="D14" i="6"/>
  <c r="G13" i="6"/>
  <c r="G12" i="6"/>
  <c r="G11" i="6"/>
  <c r="F10" i="6"/>
  <c r="E10" i="6"/>
  <c r="F9" i="6"/>
  <c r="D9" i="6"/>
  <c r="G10" i="6" l="1"/>
  <c r="G9" i="6" s="1"/>
  <c r="G93" i="6"/>
  <c r="G119" i="6"/>
  <c r="G118" i="6" s="1"/>
  <c r="G147" i="6"/>
  <c r="G137" i="6"/>
  <c r="D136" i="6"/>
  <c r="D8" i="6" s="1"/>
  <c r="D7" i="6" s="1"/>
  <c r="D6" i="6" s="1"/>
  <c r="D5" i="6" s="1"/>
  <c r="F136" i="6"/>
  <c r="F8" i="6"/>
  <c r="F7" i="6" s="1"/>
  <c r="F6" i="6" s="1"/>
  <c r="F5" i="6" s="1"/>
  <c r="G151" i="6"/>
  <c r="G150" i="6" s="1"/>
  <c r="E8" i="6"/>
  <c r="E7" i="6" s="1"/>
  <c r="E6" i="6" s="1"/>
  <c r="E5" i="6" s="1"/>
  <c r="G136" i="6" l="1"/>
  <c r="G8" i="6" s="1"/>
  <c r="G7" i="6" s="1"/>
  <c r="G6" i="6" s="1"/>
  <c r="G5" i="6" s="1"/>
  <c r="D164" i="3"/>
  <c r="E164" i="3"/>
  <c r="F164" i="3"/>
  <c r="G165" i="3"/>
  <c r="G166" i="3"/>
  <c r="G167" i="3"/>
  <c r="G168" i="3"/>
  <c r="G164" i="3" l="1"/>
  <c r="G172" i="3" l="1"/>
  <c r="G171" i="3"/>
  <c r="G160" i="3"/>
  <c r="G159" i="3"/>
  <c r="G157" i="3"/>
  <c r="G156" i="3"/>
  <c r="G155" i="3"/>
  <c r="G154" i="3"/>
  <c r="G152" i="3"/>
  <c r="G151" i="3"/>
  <c r="G150" i="3"/>
  <c r="G149" i="3"/>
  <c r="F147" i="3"/>
  <c r="E147" i="3"/>
  <c r="G146" i="3"/>
  <c r="G145" i="3"/>
  <c r="G135" i="3"/>
  <c r="G133" i="3"/>
  <c r="G125" i="3"/>
  <c r="G124" i="3"/>
  <c r="G122" i="3"/>
  <c r="G120" i="3"/>
  <c r="G119" i="3"/>
  <c r="G117" i="3"/>
  <c r="G116" i="3"/>
  <c r="G113" i="3"/>
  <c r="G112" i="3"/>
  <c r="G110" i="3"/>
  <c r="G108" i="3"/>
  <c r="G105" i="3"/>
  <c r="G104" i="3"/>
  <c r="G100" i="3"/>
  <c r="G92" i="3"/>
  <c r="G91" i="3" s="1"/>
  <c r="G90" i="3"/>
  <c r="G89" i="3"/>
  <c r="G87" i="3"/>
  <c r="G86" i="3" s="1"/>
  <c r="G83" i="3"/>
  <c r="G82" i="3" s="1"/>
  <c r="G80" i="3"/>
  <c r="G79" i="3" s="1"/>
  <c r="G78" i="3" s="1"/>
  <c r="G77" i="3"/>
  <c r="G76" i="3" s="1"/>
  <c r="G75" i="3" s="1"/>
  <c r="D75" i="3"/>
  <c r="G74" i="3"/>
  <c r="G73" i="3" s="1"/>
  <c r="G72" i="3"/>
  <c r="G71" i="3" s="1"/>
  <c r="G69" i="3"/>
  <c r="G68" i="3" s="1"/>
  <c r="G67" i="3" s="1"/>
  <c r="D67" i="3"/>
  <c r="G66" i="3"/>
  <c r="G65" i="3"/>
  <c r="D63" i="3"/>
  <c r="G48" i="3"/>
  <c r="G47" i="3" s="1"/>
  <c r="G46" i="3" s="1"/>
  <c r="D46" i="3"/>
  <c r="G45" i="3"/>
  <c r="G44" i="3" s="1"/>
  <c r="G43" i="3" s="1"/>
  <c r="D43" i="3"/>
  <c r="G42" i="3"/>
  <c r="G41" i="3" s="1"/>
  <c r="G40" i="3" s="1"/>
  <c r="G39" i="3"/>
  <c r="G38" i="3" s="1"/>
  <c r="G37" i="3" s="1"/>
  <c r="D37" i="3"/>
  <c r="G36" i="3"/>
  <c r="G35" i="3" s="1"/>
  <c r="G34" i="3" s="1"/>
  <c r="D34" i="3"/>
  <c r="G33" i="3"/>
  <c r="G32" i="3" s="1"/>
  <c r="G31" i="3"/>
  <c r="G30" i="3" s="1"/>
  <c r="G29" i="3"/>
  <c r="G28" i="3" s="1"/>
  <c r="G26" i="3"/>
  <c r="G25" i="3"/>
  <c r="G24" i="3"/>
  <c r="G23" i="3"/>
  <c r="G22" i="3"/>
  <c r="G21" i="3"/>
  <c r="G20" i="3"/>
  <c r="G19" i="3"/>
  <c r="G17" i="3"/>
  <c r="G15" i="3"/>
  <c r="G14" i="3"/>
  <c r="G13" i="3"/>
  <c r="G12" i="3" l="1"/>
  <c r="G88" i="3"/>
  <c r="G107" i="3"/>
  <c r="G16" i="3"/>
  <c r="G64" i="3"/>
  <c r="G63" i="3" s="1"/>
  <c r="G70" i="3"/>
  <c r="G98" i="3"/>
  <c r="G123" i="3"/>
  <c r="G130" i="3"/>
  <c r="G144" i="3"/>
  <c r="G143" i="3" s="1"/>
  <c r="G148" i="3"/>
  <c r="G153" i="3"/>
  <c r="G158" i="3"/>
  <c r="G170" i="3"/>
  <c r="G169" i="3" s="1"/>
  <c r="F97" i="3"/>
  <c r="G81" i="3"/>
  <c r="F11" i="3"/>
  <c r="E11" i="3"/>
  <c r="E10" i="3" s="1"/>
  <c r="D70" i="3"/>
  <c r="D10" i="3" s="1"/>
  <c r="F10" i="3" l="1"/>
  <c r="F9" i="3" s="1"/>
  <c r="F8" i="3" s="1"/>
  <c r="F7" i="3" s="1"/>
  <c r="G97" i="3"/>
  <c r="D9" i="3"/>
  <c r="D8" i="3" s="1"/>
  <c r="D7" i="3" s="1"/>
  <c r="G147" i="3"/>
  <c r="E9" i="3"/>
  <c r="E8" i="3" s="1"/>
  <c r="E7" i="3" s="1"/>
  <c r="G11" i="3"/>
  <c r="G10" i="3" s="1"/>
  <c r="G9" i="3" s="1"/>
  <c r="G8" i="3" l="1"/>
  <c r="G7" i="3" s="1"/>
</calcChain>
</file>

<file path=xl/sharedStrings.xml><?xml version="1.0" encoding="utf-8"?>
<sst xmlns="http://schemas.openxmlformats.org/spreadsheetml/2006/main" count="1284" uniqueCount="135">
  <si>
    <t>DRŽAVNI ZAVOD ZA STATISTIKU</t>
  </si>
  <si>
    <t>Šifra</t>
  </si>
  <si>
    <t>Izvor 
financir.</t>
  </si>
  <si>
    <t>Naziv</t>
  </si>
  <si>
    <t>160</t>
  </si>
  <si>
    <t>16005</t>
  </si>
  <si>
    <t>Državni zavod za statistiku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</si>
  <si>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</si>
  <si>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</si>
  <si>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</si>
  <si>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</si>
  <si>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</si>
  <si>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</si>
  <si>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</si>
  <si>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</si>
  <si>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</si>
  <si>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</si>
  <si>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</si>
  <si>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</si>
  <si>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</si>
  <si>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</si>
  <si>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</si>
  <si>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</si>
  <si>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</si>
  <si>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</si>
  <si>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</si>
  <si>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</si>
  <si>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</si>
  <si>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</si>
  <si>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Naknade troškova osobama izvan radnog odnosa</t>
  </si>
  <si>
    <t>329</t>
  </si>
  <si>
    <t>Ostali nespomenuti rashodi poslovanja</t>
  </si>
  <si>
    <t>34</t>
  </si>
  <si>
    <t>Financijski rashodi</t>
  </si>
  <si>
    <t>343</t>
  </si>
  <si>
    <t>Ostali financijski rashodi</t>
  </si>
  <si>
    <t>37</t>
  </si>
  <si>
    <t>Naknade građanima i kućanstvima na temelju osiguranja i druge naknade</t>
  </si>
  <si>
    <t>Ostale naknade građanima i kućanstvima iz proračuna</t>
  </si>
  <si>
    <t>42</t>
  </si>
  <si>
    <t>Rashodi za nabavu proizvedene dugotrajne imovine</t>
  </si>
  <si>
    <t>422</t>
  </si>
  <si>
    <t>Postrojenja i oprema</t>
  </si>
  <si>
    <t>A658041</t>
  </si>
  <si>
    <t>ANKETA O BROJU STOKE</t>
  </si>
  <si>
    <t>A658057</t>
  </si>
  <si>
    <t>AGROMONETARNE STATISTIKE</t>
  </si>
  <si>
    <t>A658063</t>
  </si>
  <si>
    <t>PROCJENA BILJNE PROIZVODNJE</t>
  </si>
  <si>
    <t>A658068</t>
  </si>
  <si>
    <t>STATISTIKA DISTRIBUTIVNE TRGOVINE, UGOSTITELJSTVA I TURIZMA</t>
  </si>
  <si>
    <t>A658069</t>
  </si>
  <si>
    <t>STATISTIKA GRAĐEVINARSTVA I STANOVANJA</t>
  </si>
  <si>
    <t>A658105</t>
  </si>
  <si>
    <t>INFORMACIJSKO DRUŠTVO</t>
  </si>
  <si>
    <t>A658106</t>
  </si>
  <si>
    <t>PUBLICISTIKA I INFORMACIJE</t>
  </si>
  <si>
    <t>A658107</t>
  </si>
  <si>
    <t>STATISTIKA TRŽIŠTA RADA I ANKETA O RADNOJ SNAZI</t>
  </si>
  <si>
    <t>A658109</t>
  </si>
  <si>
    <t>ANKETA O POTROŠNJI KUĆANSTAVA</t>
  </si>
  <si>
    <t>372</t>
  </si>
  <si>
    <t>A658126</t>
  </si>
  <si>
    <t>EKONOMSKE STATISTIKE</t>
  </si>
  <si>
    <t>A658127</t>
  </si>
  <si>
    <t>POSLOVNE STATISTIKE</t>
  </si>
  <si>
    <t>ISTRAŽIVANJE O OBRAZOVANJU ODRASLIH</t>
  </si>
  <si>
    <t>K658035</t>
  </si>
  <si>
    <t>INFORMATIZACIJA ZAVODA</t>
  </si>
  <si>
    <t>41</t>
  </si>
  <si>
    <t>Rashodi za nabavu neproizvedene dugotrajne imovine</t>
  </si>
  <si>
    <t>412</t>
  </si>
  <si>
    <t>Nematerijalna imovina</t>
  </si>
  <si>
    <t>426</t>
  </si>
  <si>
    <t>Nematerijalna proizvedena imovina</t>
  </si>
  <si>
    <t>T658132</t>
  </si>
  <si>
    <t>IPA I 2011- TEHNIČKA POMOĆ</t>
  </si>
  <si>
    <t>T658137</t>
  </si>
  <si>
    <t>IPA I 2011 VIŠEKORISNIČKI PROGRAM ZA STATISTIKU</t>
  </si>
  <si>
    <t>T658140</t>
  </si>
  <si>
    <t>ANKETA O RADNOJ SNAZI 2013 AD HOC MODUL O NESREĆAMA NA RADU I OSTALIM S RADOM POVEZANIM ZDRAVSTVENIM PROBLEMIMA</t>
  </si>
  <si>
    <t>T658142</t>
  </si>
  <si>
    <t>SUDJELOVANJE U STATISTIČKIM PROGRAMIMA EUROPSKE KOMISIJE</t>
  </si>
  <si>
    <t>559</t>
  </si>
  <si>
    <t>324</t>
  </si>
  <si>
    <t>T658143</t>
  </si>
  <si>
    <t>IPA I 2012 VIŠEKORISNIČKI PROGRAM ZA STATISTIKU</t>
  </si>
  <si>
    <t>Pomoći dane u inozemstvo i unutar općeg proračuna</t>
  </si>
  <si>
    <t>Pomoći temeljem prijenosa EU sredstava</t>
  </si>
  <si>
    <t>T658144</t>
  </si>
  <si>
    <t>A658152</t>
  </si>
  <si>
    <t>A658151</t>
  </si>
  <si>
    <t>STRUKOVNO OSPOSOBLJAVANJE U PODUZEĆIMA</t>
  </si>
  <si>
    <t>Uredska oprema i namještaj</t>
  </si>
  <si>
    <t>TRANZICIJSKI INSTRUMENT</t>
  </si>
  <si>
    <t>T658150</t>
  </si>
  <si>
    <t>T658148</t>
  </si>
  <si>
    <t>Plaće za redovan rad</t>
  </si>
  <si>
    <t>T658147</t>
  </si>
  <si>
    <t>Plaće</t>
  </si>
  <si>
    <t>561</t>
  </si>
  <si>
    <t>SUSTAV ZA UPRAVLJANJE KVALITETOM I DOKUMENTIRANJA KVALITETE STATISTIČKIH ISTRAŽIVANJA</t>
  </si>
  <si>
    <t>IZRADA STANDARDNE PLATFORME ZA WEB UPITNIKE</t>
  </si>
  <si>
    <t>TEHNIČKA POMOĆ- REGIONALNI RAČUNI KUĆANSTAVA, SUSTAV ZAŠTITE POVJERLJIVIH STATISTIČKIH PODATAKA I UPRAVLJANJE ODNOSA S KORISNICIMA</t>
  </si>
  <si>
    <t>Povećanje</t>
  </si>
  <si>
    <t>Smanjenje</t>
  </si>
  <si>
    <t>Rashodi za dodatna ulaganja na nefinancijskoj imovini</t>
  </si>
  <si>
    <t>Dodatna ulaganja za ostalu nefinancijsku imovinu</t>
  </si>
  <si>
    <t>Naknade građanima i kućanstvima iz proračuna</t>
  </si>
  <si>
    <t>Novi 
financijski plan
2016.</t>
  </si>
  <si>
    <t xml:space="preserve">PRERASPODJELE SREDSTAVA U FINANCIJSKOM PLANU ZA 2016. GODINU SUKLADNO ČL. 46 ST. 2. ZAKONA O PRORAČUNU </t>
  </si>
  <si>
    <t>Tekući financijski plan 2016.
(NN 111/16)</t>
  </si>
  <si>
    <t>Prerapodjela 
12/2016.</t>
  </si>
  <si>
    <t>Izvorni financijski plan 2018.</t>
  </si>
  <si>
    <t>Novi 
financijski plan
2018.</t>
  </si>
  <si>
    <t>A658075</t>
  </si>
  <si>
    <t>POPIS STANOVNIŠTVA</t>
  </si>
  <si>
    <t>Dodatna ulaganja na građevinskim objektima</t>
  </si>
  <si>
    <t>Dodatna ulaganja na postrojenjima i opremi</t>
  </si>
  <si>
    <t>Rashod za materijal i energiju</t>
  </si>
  <si>
    <t>K658094</t>
  </si>
  <si>
    <t>OBNOVA VOZNOG PARKA</t>
  </si>
  <si>
    <t>T658153</t>
  </si>
  <si>
    <t>POPIS POLJOPRIVREDE 2020.</t>
  </si>
  <si>
    <t>Dodatna ulaganje na građevinskim objektima</t>
  </si>
  <si>
    <t>T658155</t>
  </si>
  <si>
    <t>TWINNING - PODRŠKA REFORMI STATISTIČKOG SUSTAVA BiH IPA 2015 BA 15 IPA ST 01 17</t>
  </si>
  <si>
    <t>IPA I - TRANZICIJSKI INSTRUMENT, TEHNIČKA
POMOĆ U PODRUČJU POSLOVNIH STATISTIKA
- STATISTIKA VANJSKO TRGOVINSKE
RAZMJENE, INDEKSA CIJENA PRI
PRUŽATELJIMA USLUGA - ANKETA O
POTROŠNJI ENERGIJE U POLJOPRIVREDI</t>
  </si>
  <si>
    <t>OPERATIVNI PROGRAM UČINKOVITI LJUDSKI
POTENCIJALI 2014.-2020.</t>
  </si>
  <si>
    <t>Izmjene i dopune državnog proračuna Republike Hrvatske za 2018. godinu i projekcija za 2019. i 2020. godinu (N.N. br. 108/18)</t>
  </si>
  <si>
    <t>Tekući financijski plan 2018.</t>
  </si>
  <si>
    <t xml:space="preserve">PRERASPODJELA SREDSTAVA U FINANCIJSKOM PLANU DZS ZA 2018. GODINU SUKLADNO ČL. 46. ST. 2. ZAKONA O PRORAČUNU (N.N. br. </t>
  </si>
  <si>
    <t>87/08, 136/12 i 15/15) I  ČL. 4. ST. 2. I 3. ZAKONA O IZVRŠAVANJU DRŽAVNOG PRORAČUNA RH ZA 2018. GODINU (N.N. br. 124/17 I 108/2018)</t>
  </si>
  <si>
    <t xml:space="preserve">PRERASPODJELA SREDSTAVA U FINANCIJSKOM PLANU DZS ZA 2018. GODINU SUKLADNO ČL. 46. ST. 2. ZAKONA O </t>
  </si>
  <si>
    <t>PRORAČUNU (N.N. br. 87/08, 136/12 i 15/15)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</si>
</sst>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n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10">
    <xf numFmtId="0" fontId="0" fillId="0" borderId="0"/>
    <xf numFmtId="0" fontId="2" fillId="2" borderId="1" applyNumberFormat="0" applyProtection="0">
      <alignment horizontal="left" vertical="center" indent="1"/>
    </xf>
    <xf numFmtId="0" fontId="1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wrapText="1" indent="1"/>
    </xf>
    <xf numFmtId="0" fontId="1" fillId="5" borderId="1" applyNumberFormat="0" applyProtection="0">
      <alignment horizontal="left" vertical="center" wrapText="1" indent="1"/>
    </xf>
    <xf numFmtId="4" fontId="7" fillId="6" borderId="1" applyNumberFormat="0" applyProtection="0">
      <alignment vertical="center"/>
    </xf>
    <xf numFmtId="0" fontId="2" fillId="7" borderId="1" applyNumberFormat="0" applyProtection="0">
      <alignment horizontal="left" vertical="center" wrapText="1" indent="1"/>
    </xf>
    <xf numFmtId="0" fontId="1" fillId="8" borderId="1" applyNumberFormat="0" applyProtection="0">
      <alignment horizontal="left" vertical="center" wrapText="1" indent="1"/>
    </xf>
    <xf numFmtId="4" fontId="7" fillId="9" borderId="1" applyNumberFormat="0" applyProtection="0">
      <alignment horizontal="right" vertical="center"/>
    </xf>
    <xf numFmtId="0" fontId="1" fillId="5" borderId="1" applyNumberFormat="0" applyProtection="0">
      <alignment horizontal="left" vertical="center" indent="1"/>
    </xf>
  </cellStyleXfs>
  <cellXfs count="68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3" borderId="1" xfId="1" applyFont="1" applyFill="1" applyAlignment="1">
      <alignment horizontal="center" vertical="center"/>
    </xf>
    <xf numFmtId="164" fontId="4" fillId="3" borderId="1" xfId="1" applyNumberFormat="1" applyFont="1" applyFill="1" applyAlignment="1">
      <alignment horizontal="center" vertical="center" wrapText="1"/>
    </xf>
    <xf numFmtId="0" fontId="4" fillId="3" borderId="1" xfId="2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1" xfId="3" quotePrefix="1" applyFont="1" applyFill="1" applyAlignment="1">
      <alignment horizontal="left" vertical="center" wrapText="1" indent="1"/>
    </xf>
    <xf numFmtId="164" fontId="6" fillId="0" borderId="1" xfId="4" quotePrefix="1" applyNumberFormat="1" applyFont="1" applyFill="1" applyAlignment="1">
      <alignment horizontal="left" vertical="center" wrapText="1" indent="3"/>
    </xf>
    <xf numFmtId="0" fontId="5" fillId="0" borderId="1" xfId="3" applyFont="1" applyFill="1" applyAlignment="1">
      <alignment horizontal="left" vertical="center" wrapText="1" indent="1"/>
    </xf>
    <xf numFmtId="3" fontId="8" fillId="0" borderId="1" xfId="5" applyNumberFormat="1" applyFont="1" applyFill="1">
      <alignment vertical="center"/>
    </xf>
    <xf numFmtId="0" fontId="5" fillId="0" borderId="1" xfId="6" quotePrefix="1" applyFont="1" applyFill="1" applyAlignment="1">
      <alignment horizontal="left" vertical="center" wrapText="1" indent="1"/>
    </xf>
    <xf numFmtId="0" fontId="5" fillId="0" borderId="1" xfId="6" applyFont="1" applyFill="1" applyAlignment="1">
      <alignment horizontal="left" vertical="center" wrapText="1" indent="1"/>
    </xf>
    <xf numFmtId="0" fontId="4" fillId="0" borderId="1" xfId="7" quotePrefix="1" applyFont="1" applyFill="1" applyAlignment="1">
      <alignment horizontal="left" vertical="center" wrapText="1" indent="2"/>
    </xf>
    <xf numFmtId="0" fontId="4" fillId="0" borderId="1" xfId="7" applyFont="1" applyFill="1" applyAlignment="1">
      <alignment horizontal="left" vertical="center" wrapText="1" indent="1"/>
    </xf>
    <xf numFmtId="3" fontId="9" fillId="0" borderId="1" xfId="5" applyNumberFormat="1" applyFont="1" applyFill="1">
      <alignment vertical="center"/>
    </xf>
    <xf numFmtId="0" fontId="10" fillId="0" borderId="1" xfId="4" applyFont="1" applyFill="1" applyAlignment="1">
      <alignment horizontal="left" vertical="center" wrapText="1" indent="1"/>
    </xf>
    <xf numFmtId="3" fontId="11" fillId="0" borderId="1" xfId="8" applyNumberFormat="1" applyFont="1" applyFill="1">
      <alignment horizontal="right" vertical="center"/>
    </xf>
    <xf numFmtId="0" fontId="10" fillId="0" borderId="1" xfId="4" quotePrefix="1" applyFont="1" applyFill="1" applyAlignment="1">
      <alignment horizontal="left" vertical="center" wrapText="1" indent="4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4" fillId="0" borderId="0" xfId="0" applyFont="1"/>
    <xf numFmtId="0" fontId="16" fillId="0" borderId="1" xfId="4" applyFont="1" applyFill="1" applyAlignment="1">
      <alignment horizontal="left" vertical="center" wrapText="1" indent="1"/>
    </xf>
    <xf numFmtId="3" fontId="17" fillId="0" borderId="1" xfId="8" applyNumberFormat="1" applyFont="1" applyFill="1">
      <alignment horizontal="right" vertical="center"/>
    </xf>
    <xf numFmtId="0" fontId="16" fillId="0" borderId="1" xfId="4" quotePrefix="1" applyFont="1" applyFill="1" applyAlignment="1">
      <alignment horizontal="right" vertical="center" wrapText="1"/>
    </xf>
    <xf numFmtId="0" fontId="10" fillId="0" borderId="2" xfId="4" quotePrefix="1" applyFont="1" applyFill="1" applyBorder="1" applyAlignment="1">
      <alignment horizontal="left" vertical="center" wrapText="1" indent="4"/>
    </xf>
    <xf numFmtId="0" fontId="10" fillId="0" borderId="2" xfId="4" applyFont="1" applyFill="1" applyBorder="1" applyAlignment="1">
      <alignment horizontal="left" vertical="center" wrapText="1" indent="1"/>
    </xf>
    <xf numFmtId="3" fontId="11" fillId="0" borderId="2" xfId="8" applyNumberFormat="1" applyFont="1" applyFill="1" applyBorder="1">
      <alignment horizontal="right" vertical="center"/>
    </xf>
    <xf numFmtId="0" fontId="12" fillId="0" borderId="4" xfId="4" quotePrefix="1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left" vertical="center" wrapText="1" indent="1"/>
    </xf>
    <xf numFmtId="3" fontId="13" fillId="0" borderId="5" xfId="8" applyNumberFormat="1" applyFont="1" applyFill="1" applyBorder="1">
      <alignment horizontal="right" vertical="center"/>
    </xf>
    <xf numFmtId="3" fontId="13" fillId="0" borderId="6" xfId="8" applyNumberFormat="1" applyFont="1" applyFill="1" applyBorder="1">
      <alignment horizontal="right" vertical="center"/>
    </xf>
    <xf numFmtId="0" fontId="12" fillId="0" borderId="4" xfId="4" quotePrefix="1" applyFont="1" applyFill="1" applyBorder="1" applyAlignment="1">
      <alignment horizontal="center" vertical="top" wrapText="1"/>
    </xf>
    <xf numFmtId="3" fontId="9" fillId="0" borderId="5" xfId="8" applyNumberFormat="1" applyFont="1" applyFill="1" applyBorder="1">
      <alignment horizontal="right" vertical="center"/>
    </xf>
    <xf numFmtId="3" fontId="9" fillId="0" borderId="6" xfId="8" applyNumberFormat="1" applyFont="1" applyFill="1" applyBorder="1">
      <alignment horizontal="right" vertical="center"/>
    </xf>
    <xf numFmtId="0" fontId="5" fillId="0" borderId="4" xfId="4" quotePrefix="1" applyFont="1" applyFill="1" applyBorder="1" applyAlignment="1">
      <alignment horizontal="left" vertical="center" wrapText="1" indent="2"/>
    </xf>
    <xf numFmtId="0" fontId="5" fillId="0" borderId="5" xfId="4" applyFont="1" applyFill="1" applyBorder="1" applyAlignment="1">
      <alignment horizontal="left" vertical="center" wrapText="1" indent="1"/>
    </xf>
    <xf numFmtId="3" fontId="8" fillId="0" borderId="5" xfId="5" applyNumberFormat="1" applyFont="1" applyFill="1" applyBorder="1">
      <alignment vertical="center"/>
    </xf>
    <xf numFmtId="3" fontId="8" fillId="0" borderId="6" xfId="5" applyNumberFormat="1" applyFont="1" applyFill="1" applyBorder="1">
      <alignment vertical="center"/>
    </xf>
    <xf numFmtId="0" fontId="5" fillId="0" borderId="4" xfId="4" applyFont="1" applyFill="1" applyBorder="1" applyAlignment="1">
      <alignment horizontal="left" vertical="center" wrapText="1" indent="2"/>
    </xf>
    <xf numFmtId="0" fontId="4" fillId="0" borderId="2" xfId="4" quotePrefix="1" applyFont="1" applyFill="1" applyBorder="1" applyAlignment="1">
      <alignment horizontal="left" vertical="center" wrapText="1" indent="2"/>
    </xf>
    <xf numFmtId="0" fontId="4" fillId="0" borderId="2" xfId="4" applyFont="1" applyFill="1" applyBorder="1" applyAlignment="1">
      <alignment horizontal="left" vertical="center" wrapText="1" indent="1"/>
    </xf>
    <xf numFmtId="3" fontId="9" fillId="0" borderId="2" xfId="5" applyNumberFormat="1" applyFont="1" applyFill="1" applyBorder="1">
      <alignment vertical="center"/>
    </xf>
    <xf numFmtId="164" fontId="6" fillId="0" borderId="1" xfId="4" quotePrefix="1" applyNumberFormat="1" applyFont="1" applyFill="1" applyAlignment="1">
      <alignment horizontal="left" vertical="center" wrapText="1" indent="2"/>
    </xf>
    <xf numFmtId="164" fontId="6" fillId="0" borderId="2" xfId="4" quotePrefix="1" applyNumberFormat="1" applyFont="1" applyFill="1" applyBorder="1" applyAlignment="1">
      <alignment horizontal="left" vertical="center" wrapText="1" indent="2"/>
    </xf>
    <xf numFmtId="164" fontId="6" fillId="0" borderId="5" xfId="4" quotePrefix="1" applyNumberFormat="1" applyFont="1" applyFill="1" applyBorder="1" applyAlignment="1">
      <alignment horizontal="left" vertical="center" wrapText="1" indent="2"/>
    </xf>
    <xf numFmtId="164" fontId="6" fillId="0" borderId="1" xfId="4" quotePrefix="1" applyNumberFormat="1" applyFont="1" applyFill="1" applyAlignment="1">
      <alignment horizontal="left" vertical="center" wrapText="1" indent="1"/>
    </xf>
    <xf numFmtId="164" fontId="6" fillId="0" borderId="2" xfId="4" quotePrefix="1" applyNumberFormat="1" applyFont="1" applyFill="1" applyBorder="1" applyAlignment="1">
      <alignment horizontal="left" vertical="center" wrapText="1" indent="1"/>
    </xf>
    <xf numFmtId="164" fontId="6" fillId="0" borderId="5" xfId="4" quotePrefix="1" applyNumberFormat="1" applyFont="1" applyFill="1" applyBorder="1" applyAlignment="1">
      <alignment horizontal="left" vertical="center" wrapText="1" indent="1"/>
    </xf>
    <xf numFmtId="164" fontId="12" fillId="0" borderId="5" xfId="4" quotePrefix="1" applyNumberFormat="1" applyFont="1" applyFill="1" applyBorder="1" applyAlignment="1">
      <alignment horizontal="left" vertical="center" wrapText="1" indent="1"/>
    </xf>
    <xf numFmtId="164" fontId="15" fillId="0" borderId="1" xfId="4" quotePrefix="1" applyNumberFormat="1" applyFont="1" applyFill="1" applyAlignment="1">
      <alignment horizontal="left" vertical="center" wrapText="1" indent="1"/>
    </xf>
    <xf numFmtId="0" fontId="4" fillId="0" borderId="3" xfId="4" quotePrefix="1" applyFont="1" applyFill="1" applyBorder="1" applyAlignment="1">
      <alignment horizontal="left" vertical="center" wrapText="1" indent="3"/>
    </xf>
    <xf numFmtId="164" fontId="5" fillId="0" borderId="3" xfId="4" quotePrefix="1" applyNumberFormat="1" applyFont="1" applyFill="1" applyBorder="1" applyAlignment="1">
      <alignment horizontal="left" vertical="center" wrapText="1" indent="2"/>
    </xf>
    <xf numFmtId="0" fontId="4" fillId="0" borderId="3" xfId="4" applyFont="1" applyFill="1" applyBorder="1" applyAlignment="1">
      <alignment horizontal="left" vertical="center" wrapText="1" indent="1"/>
    </xf>
    <xf numFmtId="3" fontId="9" fillId="0" borderId="3" xfId="8" applyNumberFormat="1" applyFont="1" applyFill="1" applyBorder="1">
      <alignment horizontal="right" vertical="center"/>
    </xf>
    <xf numFmtId="0" fontId="4" fillId="0" borderId="1" xfId="4" quotePrefix="1" applyFont="1" applyFill="1" applyAlignment="1">
      <alignment horizontal="left" vertical="center" wrapText="1" indent="3"/>
    </xf>
    <xf numFmtId="164" fontId="5" fillId="0" borderId="1" xfId="4" quotePrefix="1" applyNumberFormat="1" applyFont="1" applyFill="1" applyAlignment="1">
      <alignment horizontal="left" vertical="center" wrapText="1" indent="1"/>
    </xf>
    <xf numFmtId="0" fontId="4" fillId="0" borderId="1" xfId="4" applyFont="1" applyFill="1" applyAlignment="1">
      <alignment horizontal="left" vertical="center" wrapText="1" indent="1"/>
    </xf>
    <xf numFmtId="3" fontId="9" fillId="0" borderId="1" xfId="8" applyNumberFormat="1" applyFont="1" applyFill="1">
      <alignment horizontal="right" vertical="center"/>
    </xf>
    <xf numFmtId="164" fontId="5" fillId="0" borderId="3" xfId="4" quotePrefix="1" applyNumberFormat="1" applyFont="1" applyFill="1" applyBorder="1" applyAlignment="1">
      <alignment horizontal="left" vertical="center" wrapText="1" indent="1"/>
    </xf>
    <xf numFmtId="0" fontId="4" fillId="0" borderId="1" xfId="4" quotePrefix="1" applyFont="1" applyFill="1" applyAlignment="1">
      <alignment horizontal="center" vertical="center" wrapText="1"/>
    </xf>
    <xf numFmtId="0" fontId="4" fillId="0" borderId="3" xfId="4" quotePrefix="1" applyFont="1" applyFill="1" applyBorder="1" applyAlignment="1">
      <alignment horizontal="center" vertical="center" wrapText="1"/>
    </xf>
    <xf numFmtId="164" fontId="4" fillId="0" borderId="3" xfId="4" quotePrefix="1" applyNumberFormat="1" applyFont="1" applyFill="1" applyBorder="1" applyAlignment="1">
      <alignment horizontal="left" vertical="center" wrapText="1" indent="1"/>
    </xf>
    <xf numFmtId="3" fontId="11" fillId="0" borderId="7" xfId="8" applyNumberFormat="1" applyFont="1" applyFill="1" applyBorder="1">
      <alignment horizontal="right" vertical="center"/>
    </xf>
  </cellXfs>
  <cellStyles count="10">
    <cellStyle name="Normal" xfId="0" builtinId="0"/>
    <cellStyle name="SAPBEXaggData" xfId="5"/>
    <cellStyle name="SAPBEXchaText" xfId="1"/>
    <cellStyle name="SAPBEXHLevel0" xfId="3"/>
    <cellStyle name="SAPBEXHLevel0X" xfId="2"/>
    <cellStyle name="SAPBEXHLevel1" xfId="6"/>
    <cellStyle name="SAPBEXHLevel2" xfId="7"/>
    <cellStyle name="SAPBEXHLevel3" xfId="4"/>
    <cellStyle name="SAPBEXstdData" xfId="8"/>
    <cellStyle name="SAPBEXstdItem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335430</xdr:colOff>
      <xdr:row>0</xdr:row>
      <xdr:rowOff>775335</xdr:rowOff>
    </xdr:to>
    <xdr:pic>
      <xdr:nvPicPr>
        <xdr:cNvPr id="3" name="Slika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79880" cy="77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6764</xdr:colOff>
      <xdr:row>212</xdr:row>
      <xdr:rowOff>13526</xdr:rowOff>
    </xdr:from>
    <xdr:to>
      <xdr:col>5</xdr:col>
      <xdr:colOff>588410</xdr:colOff>
      <xdr:row>216</xdr:row>
      <xdr:rowOff>27054</xdr:rowOff>
    </xdr:to>
    <xdr:pic>
      <xdr:nvPicPr>
        <xdr:cNvPr id="5" name="Slika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4" y="31855207"/>
          <a:ext cx="6614521" cy="635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344929</xdr:colOff>
      <xdr:row>0</xdr:row>
      <xdr:rowOff>804834</xdr:rowOff>
    </xdr:to>
    <xdr:pic>
      <xdr:nvPicPr>
        <xdr:cNvPr id="2" name="Slika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89379" cy="804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5</xdr:col>
      <xdr:colOff>581646</xdr:colOff>
      <xdr:row>211</xdr:row>
      <xdr:rowOff>13528</xdr:rowOff>
    </xdr:to>
    <xdr:pic>
      <xdr:nvPicPr>
        <xdr:cNvPr id="4" name="Slika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2741202"/>
          <a:ext cx="6614521" cy="635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344929</xdr:colOff>
      <xdr:row>0</xdr:row>
      <xdr:rowOff>838651</xdr:rowOff>
    </xdr:to>
    <xdr:pic>
      <xdr:nvPicPr>
        <xdr:cNvPr id="4" name="Slika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89379" cy="83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27053</xdr:colOff>
      <xdr:row>218</xdr:row>
      <xdr:rowOff>47343</xdr:rowOff>
    </xdr:from>
    <xdr:to>
      <xdr:col>5</xdr:col>
      <xdr:colOff>608699</xdr:colOff>
      <xdr:row>222</xdr:row>
      <xdr:rowOff>60870</xdr:rowOff>
    </xdr:to>
    <xdr:pic>
      <xdr:nvPicPr>
        <xdr:cNvPr id="6" name="Slika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053" y="32240716"/>
          <a:ext cx="6614521" cy="635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showGridLines="0" zoomScale="130" zoomScaleNormal="130" zoomScalePageLayoutView="110" workbookViewId="0">
      <pane ySplit="6" topLeftCell="A7" activePane="bottomLeft" state="frozen"/>
      <selection pane="bottomLeft" activeCell="E7" sqref="E7:F7"/>
    </sheetView>
  </sheetViews>
  <sheetFormatPr defaultRowHeight="12.5" x14ac:dyDescent="0.2"/>
  <cols>
    <col min="1" max="1" width="11" style="23" customWidth="1"/>
    <col min="2" max="2" width="6.75" style="24" customWidth="1"/>
    <col min="3" max="3" width="42.375" customWidth="1"/>
    <col min="4" max="4" width="12.75" customWidth="1"/>
    <col min="5" max="6" width="12.875" customWidth="1"/>
    <col min="7" max="7" width="12.625" customWidth="1"/>
    <col min="8" max="8" width="17.875" customWidth="1"/>
    <col min="9" max="9" width="9.25" customWidth="1"/>
    <col min="10" max="10" width="17" customWidth="1"/>
    <col min="11" max="11" width="9.625" bestFit="1" customWidth="1"/>
    <col min="12" max="12" width="17.125" customWidth="1"/>
    <col min="13" max="13" width="9.625" bestFit="1" customWidth="1"/>
  </cols>
  <sheetData>
    <row r="1" spans="1:9" ht="69.25" customHeight="1" x14ac:dyDescent="0.2"/>
    <row r="2" spans="1:9" x14ac:dyDescent="0.2">
      <c r="A2" s="1"/>
      <c r="B2" s="2"/>
    </row>
    <row r="3" spans="1:9" x14ac:dyDescent="0.2">
      <c r="A3" s="3" t="s">
        <v>131</v>
      </c>
      <c r="B3" s="4"/>
    </row>
    <row r="4" spans="1:9" x14ac:dyDescent="0.2">
      <c r="A4" s="3" t="s">
        <v>132</v>
      </c>
      <c r="B4" s="4"/>
    </row>
    <row r="6" spans="1:9" s="9" customFormat="1" ht="38.25" customHeight="1" x14ac:dyDescent="0.2">
      <c r="A6" s="5" t="s">
        <v>1</v>
      </c>
      <c r="B6" s="6" t="s">
        <v>2</v>
      </c>
      <c r="C6" s="5" t="s">
        <v>3</v>
      </c>
      <c r="D6" s="7" t="s">
        <v>113</v>
      </c>
      <c r="E6" s="7" t="s">
        <v>104</v>
      </c>
      <c r="F6" s="7" t="s">
        <v>105</v>
      </c>
      <c r="G6" s="7" t="s">
        <v>114</v>
      </c>
      <c r="H6" s="8"/>
      <c r="I6" s="8"/>
    </row>
    <row r="7" spans="1:9" x14ac:dyDescent="0.2">
      <c r="A7" s="10" t="s">
        <v>4</v>
      </c>
      <c r="B7" s="11"/>
      <c r="C7" s="12" t="s">
        <v>0</v>
      </c>
      <c r="D7" s="13">
        <f>D8</f>
        <v>108696102</v>
      </c>
      <c r="E7" s="13">
        <f t="shared" ref="E7:G8" si="0">E8</f>
        <v>539590</v>
      </c>
      <c r="F7" s="13">
        <f t="shared" si="0"/>
        <v>539590</v>
      </c>
      <c r="G7" s="13">
        <f>G8</f>
        <v>108696102</v>
      </c>
    </row>
    <row r="8" spans="1:9" x14ac:dyDescent="0.2">
      <c r="A8" s="14" t="s">
        <v>5</v>
      </c>
      <c r="B8" s="47"/>
      <c r="C8" s="15" t="s">
        <v>6</v>
      </c>
      <c r="D8" s="13">
        <f>D9</f>
        <v>108696102</v>
      </c>
      <c r="E8" s="13">
        <f t="shared" si="0"/>
        <v>539590</v>
      </c>
      <c r="F8" s="13">
        <f t="shared" si="0"/>
        <v>539590</v>
      </c>
      <c r="G8" s="13">
        <f t="shared" si="0"/>
        <v>108696102</v>
      </c>
    </row>
    <row r="9" spans="1:9" ht="22.15" x14ac:dyDescent="0.2">
      <c r="A9" s="16" t="s">
        <v>7</v>
      </c>
      <c r="B9" s="47"/>
      <c r="C9" s="17" t="s">
        <v>8</v>
      </c>
      <c r="D9" s="18">
        <f>D10</f>
        <v>108696102</v>
      </c>
      <c r="E9" s="18">
        <f>E10</f>
        <v>539590</v>
      </c>
      <c r="F9" s="18">
        <f>F10</f>
        <v>539590</v>
      </c>
      <c r="G9" s="18">
        <f>G10</f>
        <v>108696102</v>
      </c>
    </row>
    <row r="10" spans="1:9" ht="13.15" thickBot="1" x14ac:dyDescent="0.25">
      <c r="A10" s="44" t="s">
        <v>9</v>
      </c>
      <c r="B10" s="48"/>
      <c r="C10" s="45" t="s">
        <v>10</v>
      </c>
      <c r="D10" s="46">
        <f>D11+D34+D37+D40+D43+D46+D49+D63+D67+D70+D75+D78+D81+D94+D97+D143+D147+D169+D173+D185</f>
        <v>108696102</v>
      </c>
      <c r="E10" s="46">
        <f t="shared" ref="E10:F10" si="1">E11+E34+E37+E40+E43+E46+E49+E63+E67+E70+E75+E78+E81+E94+E97+E143+E147+E169+E173</f>
        <v>539590</v>
      </c>
      <c r="F10" s="46">
        <f t="shared" si="1"/>
        <v>539590</v>
      </c>
      <c r="G10" s="46">
        <f>G11+G34+G37+G40+G43+G46+G49+G63+G67+G70+G75+G78+G81+G94+G97+G143+G147+G169+G173+G185</f>
        <v>108696102</v>
      </c>
    </row>
    <row r="11" spans="1:9" ht="13.15" thickBot="1" x14ac:dyDescent="0.25">
      <c r="A11" s="39" t="s">
        <v>11</v>
      </c>
      <c r="B11" s="49"/>
      <c r="C11" s="40" t="s">
        <v>12</v>
      </c>
      <c r="D11" s="41">
        <f>D12+D16+D28+D32+D30</f>
        <v>69961699</v>
      </c>
      <c r="E11" s="41">
        <f>E12+E16+E28+E32+E30</f>
        <v>0</v>
      </c>
      <c r="F11" s="41">
        <f>F12+F16+F28+F32+F30</f>
        <v>0</v>
      </c>
      <c r="G11" s="41">
        <f>G12+G16+G28+G32+G30</f>
        <v>69961699</v>
      </c>
    </row>
    <row r="12" spans="1:9" x14ac:dyDescent="0.2">
      <c r="A12" s="55" t="s">
        <v>13</v>
      </c>
      <c r="B12" s="56"/>
      <c r="C12" s="57" t="s">
        <v>14</v>
      </c>
      <c r="D12" s="58">
        <f>SUM(D13:D15)</f>
        <v>58596736</v>
      </c>
      <c r="E12" s="58">
        <f>SUM(E13:E15)</f>
        <v>0</v>
      </c>
      <c r="F12" s="58">
        <f>SUM(F13:F15)</f>
        <v>0</v>
      </c>
      <c r="G12" s="58">
        <f>SUM(G13:G15)</f>
        <v>58596736</v>
      </c>
    </row>
    <row r="13" spans="1:9" x14ac:dyDescent="0.2">
      <c r="A13" s="21" t="s">
        <v>15</v>
      </c>
      <c r="B13" s="50">
        <v>11</v>
      </c>
      <c r="C13" s="19" t="s">
        <v>16</v>
      </c>
      <c r="D13" s="20">
        <v>48676520</v>
      </c>
      <c r="E13" s="20"/>
      <c r="F13" s="20"/>
      <c r="G13" s="20">
        <f>D13+E13-F13</f>
        <v>48676520</v>
      </c>
    </row>
    <row r="14" spans="1:9" x14ac:dyDescent="0.2">
      <c r="A14" s="21" t="s">
        <v>17</v>
      </c>
      <c r="B14" s="50">
        <v>11</v>
      </c>
      <c r="C14" s="19" t="s">
        <v>18</v>
      </c>
      <c r="D14" s="20">
        <v>1547855</v>
      </c>
      <c r="E14" s="20"/>
      <c r="F14" s="20"/>
      <c r="G14" s="20">
        <f t="shared" ref="G14:G15" si="2">D14+E14-F14</f>
        <v>1547855</v>
      </c>
    </row>
    <row r="15" spans="1:9" x14ac:dyDescent="0.2">
      <c r="A15" s="21" t="s">
        <v>19</v>
      </c>
      <c r="B15" s="50">
        <v>11</v>
      </c>
      <c r="C15" s="19" t="s">
        <v>20</v>
      </c>
      <c r="D15" s="20">
        <v>8372361</v>
      </c>
      <c r="E15" s="20"/>
      <c r="F15" s="20"/>
      <c r="G15" s="20">
        <f t="shared" si="2"/>
        <v>8372361</v>
      </c>
    </row>
    <row r="16" spans="1:9" x14ac:dyDescent="0.2">
      <c r="A16" s="59" t="s">
        <v>21</v>
      </c>
      <c r="B16" s="60"/>
      <c r="C16" s="61" t="s">
        <v>22</v>
      </c>
      <c r="D16" s="62">
        <f>SUM(D17:D27)</f>
        <v>11204463</v>
      </c>
      <c r="E16" s="62">
        <f>SUM(E17:E27)</f>
        <v>0</v>
      </c>
      <c r="F16" s="62">
        <f>SUM(F17:F27)</f>
        <v>0</v>
      </c>
      <c r="G16" s="62">
        <f>SUM(G17:G27)</f>
        <v>11204463</v>
      </c>
    </row>
    <row r="17" spans="1:7" x14ac:dyDescent="0.2">
      <c r="A17" s="21" t="s">
        <v>23</v>
      </c>
      <c r="B17" s="50">
        <v>11</v>
      </c>
      <c r="C17" s="19" t="s">
        <v>24</v>
      </c>
      <c r="D17" s="20">
        <v>3308828</v>
      </c>
      <c r="E17" s="20"/>
      <c r="F17" s="20"/>
      <c r="G17" s="20">
        <f t="shared" ref="G17:G26" si="3">D17+E17-F17</f>
        <v>3308828</v>
      </c>
    </row>
    <row r="18" spans="1:7" x14ac:dyDescent="0.2">
      <c r="A18" s="21" t="s">
        <v>23</v>
      </c>
      <c r="B18" s="50">
        <v>31</v>
      </c>
      <c r="C18" s="19" t="s">
        <v>24</v>
      </c>
      <c r="D18" s="20">
        <v>30000</v>
      </c>
      <c r="E18" s="20"/>
      <c r="F18" s="20"/>
      <c r="G18" s="20">
        <f t="shared" ref="G18" si="4">D18+E18-F18</f>
        <v>30000</v>
      </c>
    </row>
    <row r="19" spans="1:7" x14ac:dyDescent="0.2">
      <c r="A19" s="21">
        <v>321</v>
      </c>
      <c r="B19" s="50">
        <v>51</v>
      </c>
      <c r="C19" s="19" t="s">
        <v>24</v>
      </c>
      <c r="D19" s="20">
        <v>500000</v>
      </c>
      <c r="E19" s="20"/>
      <c r="F19" s="20"/>
      <c r="G19" s="20">
        <f t="shared" si="3"/>
        <v>500000</v>
      </c>
    </row>
    <row r="20" spans="1:7" x14ac:dyDescent="0.2">
      <c r="A20" s="21" t="s">
        <v>25</v>
      </c>
      <c r="B20" s="50">
        <v>11</v>
      </c>
      <c r="C20" s="19" t="s">
        <v>26</v>
      </c>
      <c r="D20" s="20">
        <v>1700081</v>
      </c>
      <c r="E20" s="20"/>
      <c r="F20" s="20"/>
      <c r="G20" s="20">
        <f t="shared" si="3"/>
        <v>1700081</v>
      </c>
    </row>
    <row r="21" spans="1:7" x14ac:dyDescent="0.2">
      <c r="A21" s="21">
        <v>322</v>
      </c>
      <c r="B21" s="50">
        <v>31</v>
      </c>
      <c r="C21" s="19" t="s">
        <v>26</v>
      </c>
      <c r="D21" s="20">
        <v>133300</v>
      </c>
      <c r="E21" s="20"/>
      <c r="F21" s="20"/>
      <c r="G21" s="20">
        <f t="shared" si="3"/>
        <v>133300</v>
      </c>
    </row>
    <row r="22" spans="1:7" x14ac:dyDescent="0.2">
      <c r="A22" s="21" t="s">
        <v>27</v>
      </c>
      <c r="B22" s="50">
        <v>11</v>
      </c>
      <c r="C22" s="19" t="s">
        <v>28</v>
      </c>
      <c r="D22" s="20">
        <v>4828109</v>
      </c>
      <c r="E22" s="20"/>
      <c r="F22" s="20"/>
      <c r="G22" s="20">
        <f t="shared" si="3"/>
        <v>4828109</v>
      </c>
    </row>
    <row r="23" spans="1:7" x14ac:dyDescent="0.2">
      <c r="A23" s="21">
        <v>323</v>
      </c>
      <c r="B23" s="50">
        <v>31</v>
      </c>
      <c r="C23" s="19" t="s">
        <v>28</v>
      </c>
      <c r="D23" s="20">
        <v>61500</v>
      </c>
      <c r="E23" s="20"/>
      <c r="F23" s="20"/>
      <c r="G23" s="20">
        <f t="shared" si="3"/>
        <v>61500</v>
      </c>
    </row>
    <row r="24" spans="1:7" ht="15.25" customHeight="1" x14ac:dyDescent="0.2">
      <c r="A24" s="21">
        <v>324</v>
      </c>
      <c r="B24" s="50">
        <v>11</v>
      </c>
      <c r="C24" s="19" t="s">
        <v>29</v>
      </c>
      <c r="D24" s="20">
        <v>218000</v>
      </c>
      <c r="E24" s="20"/>
      <c r="F24" s="20"/>
      <c r="G24" s="20">
        <f t="shared" si="3"/>
        <v>218000</v>
      </c>
    </row>
    <row r="25" spans="1:7" ht="15.25" customHeight="1" x14ac:dyDescent="0.2">
      <c r="A25" s="21">
        <v>324</v>
      </c>
      <c r="B25" s="50">
        <v>52</v>
      </c>
      <c r="C25" s="19" t="s">
        <v>29</v>
      </c>
      <c r="D25" s="20">
        <v>190000</v>
      </c>
      <c r="E25" s="20"/>
      <c r="F25" s="20"/>
      <c r="G25" s="20">
        <f t="shared" si="3"/>
        <v>190000</v>
      </c>
    </row>
    <row r="26" spans="1:7" x14ac:dyDescent="0.2">
      <c r="A26" s="21" t="s">
        <v>30</v>
      </c>
      <c r="B26" s="50">
        <v>11</v>
      </c>
      <c r="C26" s="19" t="s">
        <v>31</v>
      </c>
      <c r="D26" s="20">
        <v>224645</v>
      </c>
      <c r="E26" s="20"/>
      <c r="F26" s="20"/>
      <c r="G26" s="20">
        <f t="shared" si="3"/>
        <v>224645</v>
      </c>
    </row>
    <row r="27" spans="1:7" x14ac:dyDescent="0.2">
      <c r="A27" s="21" t="s">
        <v>30</v>
      </c>
      <c r="B27" s="50">
        <v>31</v>
      </c>
      <c r="C27" s="19" t="s">
        <v>31</v>
      </c>
      <c r="D27" s="20">
        <v>10000</v>
      </c>
      <c r="E27" s="20"/>
      <c r="F27" s="20"/>
      <c r="G27" s="20">
        <f t="shared" ref="G27" si="5">D27+E27-F27</f>
        <v>10000</v>
      </c>
    </row>
    <row r="28" spans="1:7" x14ac:dyDescent="0.2">
      <c r="A28" s="59" t="s">
        <v>32</v>
      </c>
      <c r="B28" s="60"/>
      <c r="C28" s="61" t="s">
        <v>33</v>
      </c>
      <c r="D28" s="62">
        <f>D29</f>
        <v>7500</v>
      </c>
      <c r="E28" s="62">
        <f>E29</f>
        <v>0</v>
      </c>
      <c r="F28" s="62">
        <f>F29</f>
        <v>0</v>
      </c>
      <c r="G28" s="62">
        <f t="shared" ref="G28:G30" si="6">G29</f>
        <v>7500</v>
      </c>
    </row>
    <row r="29" spans="1:7" x14ac:dyDescent="0.2">
      <c r="A29" s="21" t="s">
        <v>34</v>
      </c>
      <c r="B29" s="50">
        <v>11</v>
      </c>
      <c r="C29" s="19" t="s">
        <v>35</v>
      </c>
      <c r="D29" s="20">
        <v>7500</v>
      </c>
      <c r="E29" s="20"/>
      <c r="F29" s="20"/>
      <c r="G29" s="20">
        <f>D29+E29-F29</f>
        <v>7500</v>
      </c>
    </row>
    <row r="30" spans="1:7" ht="22.15" x14ac:dyDescent="0.2">
      <c r="A30" s="59">
        <v>37</v>
      </c>
      <c r="B30" s="60"/>
      <c r="C30" s="61" t="s">
        <v>37</v>
      </c>
      <c r="D30" s="62">
        <f>D31</f>
        <v>63000</v>
      </c>
      <c r="E30" s="62">
        <f>E31</f>
        <v>0</v>
      </c>
      <c r="F30" s="62">
        <f>F31</f>
        <v>0</v>
      </c>
      <c r="G30" s="62">
        <f t="shared" si="6"/>
        <v>63000</v>
      </c>
    </row>
    <row r="31" spans="1:7" x14ac:dyDescent="0.2">
      <c r="A31" s="21">
        <v>372</v>
      </c>
      <c r="B31" s="50">
        <v>11</v>
      </c>
      <c r="C31" s="19" t="s">
        <v>38</v>
      </c>
      <c r="D31" s="20">
        <v>63000</v>
      </c>
      <c r="E31" s="20"/>
      <c r="F31" s="20"/>
      <c r="G31" s="20">
        <f>D31+E31-F31</f>
        <v>63000</v>
      </c>
    </row>
    <row r="32" spans="1:7" x14ac:dyDescent="0.2">
      <c r="A32" s="59" t="s">
        <v>39</v>
      </c>
      <c r="B32" s="60"/>
      <c r="C32" s="61" t="s">
        <v>40</v>
      </c>
      <c r="D32" s="62">
        <f>D33</f>
        <v>90000</v>
      </c>
      <c r="E32" s="62">
        <f>E33</f>
        <v>0</v>
      </c>
      <c r="F32" s="62">
        <f>F33</f>
        <v>0</v>
      </c>
      <c r="G32" s="62">
        <f t="shared" ref="G32" si="7">G33</f>
        <v>90000</v>
      </c>
    </row>
    <row r="33" spans="1:9" ht="13.15" thickBot="1" x14ac:dyDescent="0.25">
      <c r="A33" s="21" t="s">
        <v>41</v>
      </c>
      <c r="B33" s="50">
        <v>11</v>
      </c>
      <c r="C33" s="19" t="s">
        <v>42</v>
      </c>
      <c r="D33" s="20">
        <v>90000</v>
      </c>
      <c r="E33" s="20"/>
      <c r="F33" s="20"/>
      <c r="G33" s="20">
        <f t="shared" ref="G33" si="8">D33+E33-F33</f>
        <v>90000</v>
      </c>
    </row>
    <row r="34" spans="1:9" ht="13.15" thickBot="1" x14ac:dyDescent="0.25">
      <c r="A34" s="39" t="s">
        <v>43</v>
      </c>
      <c r="B34" s="52"/>
      <c r="C34" s="40" t="s">
        <v>44</v>
      </c>
      <c r="D34" s="41">
        <f t="shared" ref="D34:G35" si="9">D35</f>
        <v>150000</v>
      </c>
      <c r="E34" s="41">
        <f t="shared" si="9"/>
        <v>0</v>
      </c>
      <c r="F34" s="41">
        <f t="shared" si="9"/>
        <v>0</v>
      </c>
      <c r="G34" s="42">
        <f t="shared" si="9"/>
        <v>150000</v>
      </c>
    </row>
    <row r="35" spans="1:9" x14ac:dyDescent="0.2">
      <c r="A35" s="55" t="s">
        <v>21</v>
      </c>
      <c r="B35" s="63"/>
      <c r="C35" s="57" t="s">
        <v>22</v>
      </c>
      <c r="D35" s="58">
        <f t="shared" si="9"/>
        <v>150000</v>
      </c>
      <c r="E35" s="58">
        <f t="shared" si="9"/>
        <v>0</v>
      </c>
      <c r="F35" s="58">
        <f t="shared" si="9"/>
        <v>0</v>
      </c>
      <c r="G35" s="58">
        <f t="shared" si="9"/>
        <v>150000</v>
      </c>
      <c r="I35" s="22"/>
    </row>
    <row r="36" spans="1:9" ht="13.15" thickBot="1" x14ac:dyDescent="0.25">
      <c r="A36" s="29" t="s">
        <v>27</v>
      </c>
      <c r="B36" s="51">
        <v>11</v>
      </c>
      <c r="C36" s="30" t="s">
        <v>28</v>
      </c>
      <c r="D36" s="31">
        <v>150000</v>
      </c>
      <c r="E36" s="31"/>
      <c r="F36" s="31"/>
      <c r="G36" s="31">
        <f>D36+E36-F36</f>
        <v>150000</v>
      </c>
    </row>
    <row r="37" spans="1:9" ht="13.15" thickBot="1" x14ac:dyDescent="0.25">
      <c r="A37" s="39" t="s">
        <v>45</v>
      </c>
      <c r="B37" s="52"/>
      <c r="C37" s="40" t="s">
        <v>46</v>
      </c>
      <c r="D37" s="41">
        <f t="shared" ref="D37:G38" si="10">D38</f>
        <v>65000</v>
      </c>
      <c r="E37" s="41">
        <f t="shared" si="10"/>
        <v>0</v>
      </c>
      <c r="F37" s="41">
        <f t="shared" si="10"/>
        <v>0</v>
      </c>
      <c r="G37" s="42">
        <f t="shared" si="10"/>
        <v>65000</v>
      </c>
    </row>
    <row r="38" spans="1:9" x14ac:dyDescent="0.2">
      <c r="A38" s="55" t="s">
        <v>21</v>
      </c>
      <c r="B38" s="63"/>
      <c r="C38" s="57" t="s">
        <v>22</v>
      </c>
      <c r="D38" s="58">
        <f t="shared" si="10"/>
        <v>65000</v>
      </c>
      <c r="E38" s="58">
        <f t="shared" si="10"/>
        <v>0</v>
      </c>
      <c r="F38" s="58">
        <f t="shared" si="10"/>
        <v>0</v>
      </c>
      <c r="G38" s="58">
        <f t="shared" si="10"/>
        <v>65000</v>
      </c>
    </row>
    <row r="39" spans="1:9" ht="13.15" thickBot="1" x14ac:dyDescent="0.25">
      <c r="A39" s="29" t="s">
        <v>27</v>
      </c>
      <c r="B39" s="51">
        <v>11</v>
      </c>
      <c r="C39" s="30" t="s">
        <v>28</v>
      </c>
      <c r="D39" s="31">
        <v>65000</v>
      </c>
      <c r="E39" s="31"/>
      <c r="F39" s="31"/>
      <c r="G39" s="31">
        <f>D39+E39-F39</f>
        <v>65000</v>
      </c>
    </row>
    <row r="40" spans="1:9" ht="13.15" thickBot="1" x14ac:dyDescent="0.25">
      <c r="A40" s="39" t="s">
        <v>47</v>
      </c>
      <c r="B40" s="52"/>
      <c r="C40" s="40" t="s">
        <v>48</v>
      </c>
      <c r="D40" s="41">
        <f t="shared" ref="D40:G41" si="11">D41</f>
        <v>800000</v>
      </c>
      <c r="E40" s="41">
        <f t="shared" si="11"/>
        <v>0</v>
      </c>
      <c r="F40" s="41">
        <f t="shared" si="11"/>
        <v>0</v>
      </c>
      <c r="G40" s="42">
        <f t="shared" si="11"/>
        <v>800000</v>
      </c>
    </row>
    <row r="41" spans="1:9" x14ac:dyDescent="0.2">
      <c r="A41" s="55" t="s">
        <v>21</v>
      </c>
      <c r="B41" s="63"/>
      <c r="C41" s="57" t="s">
        <v>22</v>
      </c>
      <c r="D41" s="58">
        <f t="shared" si="11"/>
        <v>800000</v>
      </c>
      <c r="E41" s="58">
        <f t="shared" si="11"/>
        <v>0</v>
      </c>
      <c r="F41" s="58">
        <f t="shared" si="11"/>
        <v>0</v>
      </c>
      <c r="G41" s="58">
        <f t="shared" si="11"/>
        <v>800000</v>
      </c>
    </row>
    <row r="42" spans="1:9" ht="13.15" thickBot="1" x14ac:dyDescent="0.25">
      <c r="A42" s="29" t="s">
        <v>27</v>
      </c>
      <c r="B42" s="51">
        <v>11</v>
      </c>
      <c r="C42" s="30" t="s">
        <v>28</v>
      </c>
      <c r="D42" s="31">
        <v>800000</v>
      </c>
      <c r="E42" s="31"/>
      <c r="F42" s="31"/>
      <c r="G42" s="31">
        <f>D42+E42-F42</f>
        <v>800000</v>
      </c>
    </row>
    <row r="43" spans="1:9" ht="22.85" thickBot="1" x14ac:dyDescent="0.25">
      <c r="A43" s="39" t="s">
        <v>49</v>
      </c>
      <c r="B43" s="52"/>
      <c r="C43" s="40" t="s">
        <v>50</v>
      </c>
      <c r="D43" s="41">
        <f t="shared" ref="D43:G44" si="12">D44</f>
        <v>220000</v>
      </c>
      <c r="E43" s="41">
        <f t="shared" si="12"/>
        <v>0</v>
      </c>
      <c r="F43" s="41">
        <f t="shared" si="12"/>
        <v>0</v>
      </c>
      <c r="G43" s="42">
        <f t="shared" si="12"/>
        <v>220000</v>
      </c>
    </row>
    <row r="44" spans="1:9" x14ac:dyDescent="0.2">
      <c r="A44" s="55" t="s">
        <v>21</v>
      </c>
      <c r="B44" s="63"/>
      <c r="C44" s="57" t="s">
        <v>22</v>
      </c>
      <c r="D44" s="58">
        <f t="shared" si="12"/>
        <v>220000</v>
      </c>
      <c r="E44" s="58">
        <f t="shared" si="12"/>
        <v>0</v>
      </c>
      <c r="F44" s="58">
        <f t="shared" si="12"/>
        <v>0</v>
      </c>
      <c r="G44" s="58">
        <f t="shared" si="12"/>
        <v>220000</v>
      </c>
    </row>
    <row r="45" spans="1:9" ht="13.15" thickBot="1" x14ac:dyDescent="0.25">
      <c r="A45" s="29" t="s">
        <v>27</v>
      </c>
      <c r="B45" s="51">
        <v>11</v>
      </c>
      <c r="C45" s="30" t="s">
        <v>28</v>
      </c>
      <c r="D45" s="31">
        <v>220000</v>
      </c>
      <c r="E45" s="31"/>
      <c r="F45" s="31"/>
      <c r="G45" s="31">
        <f>D45+E45-F45</f>
        <v>220000</v>
      </c>
    </row>
    <row r="46" spans="1:9" ht="13.15" thickBot="1" x14ac:dyDescent="0.25">
      <c r="A46" s="39" t="s">
        <v>51</v>
      </c>
      <c r="B46" s="52"/>
      <c r="C46" s="40" t="s">
        <v>52</v>
      </c>
      <c r="D46" s="41">
        <f t="shared" ref="D46:G47" si="13">D47</f>
        <v>525000</v>
      </c>
      <c r="E46" s="41">
        <f t="shared" si="13"/>
        <v>0</v>
      </c>
      <c r="F46" s="41">
        <f t="shared" si="13"/>
        <v>0</v>
      </c>
      <c r="G46" s="42">
        <f t="shared" si="13"/>
        <v>525000</v>
      </c>
    </row>
    <row r="47" spans="1:9" x14ac:dyDescent="0.2">
      <c r="A47" s="55" t="s">
        <v>21</v>
      </c>
      <c r="B47" s="63"/>
      <c r="C47" s="57" t="s">
        <v>22</v>
      </c>
      <c r="D47" s="58">
        <f t="shared" si="13"/>
        <v>525000</v>
      </c>
      <c r="E47" s="58">
        <f t="shared" si="13"/>
        <v>0</v>
      </c>
      <c r="F47" s="58">
        <f t="shared" si="13"/>
        <v>0</v>
      </c>
      <c r="G47" s="58">
        <f t="shared" si="13"/>
        <v>525000</v>
      </c>
    </row>
    <row r="48" spans="1:9" ht="13.15" thickBot="1" x14ac:dyDescent="0.25">
      <c r="A48" s="29" t="s">
        <v>27</v>
      </c>
      <c r="B48" s="51">
        <v>11</v>
      </c>
      <c r="C48" s="30" t="s">
        <v>28</v>
      </c>
      <c r="D48" s="31">
        <v>525000</v>
      </c>
      <c r="E48" s="31"/>
      <c r="F48" s="31"/>
      <c r="G48" s="31">
        <f>D48+E48-F48</f>
        <v>525000</v>
      </c>
    </row>
    <row r="49" spans="1:7" ht="13.15" thickBot="1" x14ac:dyDescent="0.25">
      <c r="A49" s="39" t="s">
        <v>115</v>
      </c>
      <c r="B49" s="49"/>
      <c r="C49" s="40" t="s">
        <v>116</v>
      </c>
      <c r="D49" s="41">
        <f>D50+D53+D55+D57+D60</f>
        <v>5267740</v>
      </c>
      <c r="E49" s="41">
        <f>E50+E53+E55+E57+E60</f>
        <v>0</v>
      </c>
      <c r="F49" s="41">
        <f>F50+F53+F55+F57+F60</f>
        <v>0</v>
      </c>
      <c r="G49" s="41">
        <f t="shared" ref="G49" si="14">G50+G53+G55+G57+G60</f>
        <v>5267740</v>
      </c>
    </row>
    <row r="50" spans="1:7" x14ac:dyDescent="0.2">
      <c r="A50" s="55" t="s">
        <v>13</v>
      </c>
      <c r="B50" s="56"/>
      <c r="C50" s="57" t="s">
        <v>14</v>
      </c>
      <c r="D50" s="58">
        <f>D51+D52</f>
        <v>342740</v>
      </c>
      <c r="E50" s="58">
        <f>E51+E52</f>
        <v>0</v>
      </c>
      <c r="F50" s="58">
        <f>F51+F52</f>
        <v>0</v>
      </c>
      <c r="G50" s="58">
        <f>G51+G52</f>
        <v>342740</v>
      </c>
    </row>
    <row r="51" spans="1:7" x14ac:dyDescent="0.2">
      <c r="A51" s="21" t="s">
        <v>15</v>
      </c>
      <c r="B51" s="50">
        <v>11</v>
      </c>
      <c r="C51" s="19" t="s">
        <v>16</v>
      </c>
      <c r="D51" s="20">
        <v>292440</v>
      </c>
      <c r="E51" s="20"/>
      <c r="F51" s="20"/>
      <c r="G51" s="31">
        <f>D51+E51-F51</f>
        <v>292440</v>
      </c>
    </row>
    <row r="52" spans="1:7" x14ac:dyDescent="0.2">
      <c r="A52" s="21" t="s">
        <v>19</v>
      </c>
      <c r="B52" s="50">
        <v>11</v>
      </c>
      <c r="C52" s="19" t="s">
        <v>20</v>
      </c>
      <c r="D52" s="20">
        <v>50300</v>
      </c>
      <c r="E52" s="20"/>
      <c r="F52" s="20"/>
      <c r="G52" s="67">
        <f>D52+E52-F52</f>
        <v>50300</v>
      </c>
    </row>
    <row r="53" spans="1:7" x14ac:dyDescent="0.2">
      <c r="A53" s="55" t="s">
        <v>21</v>
      </c>
      <c r="B53" s="63"/>
      <c r="C53" s="57" t="s">
        <v>22</v>
      </c>
      <c r="D53" s="58">
        <f>D54</f>
        <v>925000</v>
      </c>
      <c r="E53" s="58">
        <f>E54</f>
        <v>0</v>
      </c>
      <c r="F53" s="58">
        <f>F54</f>
        <v>0</v>
      </c>
      <c r="G53" s="58">
        <f>G54</f>
        <v>925000</v>
      </c>
    </row>
    <row r="54" spans="1:7" x14ac:dyDescent="0.2">
      <c r="A54" s="29" t="s">
        <v>27</v>
      </c>
      <c r="B54" s="51">
        <v>11</v>
      </c>
      <c r="C54" s="30" t="s">
        <v>28</v>
      </c>
      <c r="D54" s="31">
        <v>925000</v>
      </c>
      <c r="E54" s="31"/>
      <c r="F54" s="31"/>
      <c r="G54" s="31">
        <f>D54+E54-F54</f>
        <v>925000</v>
      </c>
    </row>
    <row r="55" spans="1:7" hidden="1" x14ac:dyDescent="0.2">
      <c r="A55" s="59" t="s">
        <v>69</v>
      </c>
      <c r="B55" s="60"/>
      <c r="C55" s="61" t="s">
        <v>70</v>
      </c>
      <c r="D55" s="62">
        <f>D56</f>
        <v>0</v>
      </c>
      <c r="E55" s="62">
        <f>E56</f>
        <v>0</v>
      </c>
      <c r="F55" s="62">
        <f>F56</f>
        <v>0</v>
      </c>
      <c r="G55" s="62">
        <f>G56</f>
        <v>0</v>
      </c>
    </row>
    <row r="56" spans="1:7" hidden="1" x14ac:dyDescent="0.2">
      <c r="A56" s="21" t="s">
        <v>71</v>
      </c>
      <c r="B56" s="50">
        <v>11</v>
      </c>
      <c r="C56" s="19" t="s">
        <v>72</v>
      </c>
      <c r="D56" s="20">
        <v>0</v>
      </c>
      <c r="E56" s="20"/>
      <c r="F56" s="20"/>
      <c r="G56" s="20">
        <f>D56+E56-F56</f>
        <v>0</v>
      </c>
    </row>
    <row r="57" spans="1:7" x14ac:dyDescent="0.2">
      <c r="A57" s="59" t="s">
        <v>39</v>
      </c>
      <c r="B57" s="60"/>
      <c r="C57" s="61" t="s">
        <v>40</v>
      </c>
      <c r="D57" s="62">
        <f>D58+D59</f>
        <v>2000000</v>
      </c>
      <c r="E57" s="62">
        <f>E58+E59</f>
        <v>0</v>
      </c>
      <c r="F57" s="62">
        <f>F58+F59</f>
        <v>0</v>
      </c>
      <c r="G57" s="62">
        <f>G58+G59</f>
        <v>2000000</v>
      </c>
    </row>
    <row r="58" spans="1:7" x14ac:dyDescent="0.2">
      <c r="A58" s="21" t="s">
        <v>41</v>
      </c>
      <c r="B58" s="50">
        <v>11</v>
      </c>
      <c r="C58" s="19" t="s">
        <v>42</v>
      </c>
      <c r="D58" s="20">
        <v>1500000</v>
      </c>
      <c r="E58" s="20"/>
      <c r="F58" s="20"/>
      <c r="G58" s="20">
        <f t="shared" ref="G58:G59" si="15">D58+E58-F58</f>
        <v>1500000</v>
      </c>
    </row>
    <row r="59" spans="1:7" x14ac:dyDescent="0.2">
      <c r="A59" s="21" t="s">
        <v>73</v>
      </c>
      <c r="B59" s="50">
        <v>11</v>
      </c>
      <c r="C59" s="19" t="s">
        <v>74</v>
      </c>
      <c r="D59" s="20">
        <v>500000</v>
      </c>
      <c r="E59" s="20"/>
      <c r="F59" s="20"/>
      <c r="G59" s="20">
        <f t="shared" si="15"/>
        <v>500000</v>
      </c>
    </row>
    <row r="60" spans="1:7" x14ac:dyDescent="0.2">
      <c r="A60" s="59">
        <v>45</v>
      </c>
      <c r="B60" s="60"/>
      <c r="C60" s="61" t="s">
        <v>106</v>
      </c>
      <c r="D60" s="62">
        <f>D61+D62</f>
        <v>2000000</v>
      </c>
      <c r="E60" s="62">
        <f>E61+E62</f>
        <v>0</v>
      </c>
      <c r="F60" s="62">
        <f>F61+F62</f>
        <v>0</v>
      </c>
      <c r="G60" s="62">
        <f>G61+G62</f>
        <v>2000000</v>
      </c>
    </row>
    <row r="61" spans="1:7" ht="13.15" thickBot="1" x14ac:dyDescent="0.25">
      <c r="A61" s="21">
        <v>451</v>
      </c>
      <c r="B61" s="50">
        <v>11</v>
      </c>
      <c r="C61" s="19" t="s">
        <v>117</v>
      </c>
      <c r="D61" s="20">
        <v>2000000</v>
      </c>
      <c r="E61" s="20"/>
      <c r="F61" s="20"/>
      <c r="G61" s="20">
        <f t="shared" ref="G61:G62" si="16">D61+E61-F61</f>
        <v>2000000</v>
      </c>
    </row>
    <row r="62" spans="1:7" ht="13.15" hidden="1" thickBot="1" x14ac:dyDescent="0.25">
      <c r="A62" s="29">
        <v>452</v>
      </c>
      <c r="B62" s="51">
        <v>11</v>
      </c>
      <c r="C62" s="30" t="s">
        <v>118</v>
      </c>
      <c r="D62" s="31">
        <v>0</v>
      </c>
      <c r="E62" s="31"/>
      <c r="F62" s="31"/>
      <c r="G62" s="31">
        <f t="shared" si="16"/>
        <v>0</v>
      </c>
    </row>
    <row r="63" spans="1:7" ht="13.15" thickBot="1" x14ac:dyDescent="0.25">
      <c r="A63" s="39" t="s">
        <v>55</v>
      </c>
      <c r="B63" s="52"/>
      <c r="C63" s="40" t="s">
        <v>56</v>
      </c>
      <c r="D63" s="41">
        <f>D64</f>
        <v>730000</v>
      </c>
      <c r="E63" s="41">
        <f>E64</f>
        <v>0</v>
      </c>
      <c r="F63" s="41">
        <f>F64</f>
        <v>0</v>
      </c>
      <c r="G63" s="42">
        <f>G64</f>
        <v>730000</v>
      </c>
    </row>
    <row r="64" spans="1:7" x14ac:dyDescent="0.2">
      <c r="A64" s="55" t="s">
        <v>21</v>
      </c>
      <c r="B64" s="63"/>
      <c r="C64" s="57" t="s">
        <v>22</v>
      </c>
      <c r="D64" s="58">
        <f>D65+D66</f>
        <v>730000</v>
      </c>
      <c r="E64" s="58">
        <f>E65+E66</f>
        <v>0</v>
      </c>
      <c r="F64" s="58">
        <f>F65+F66</f>
        <v>0</v>
      </c>
      <c r="G64" s="58">
        <f>G65+G66</f>
        <v>730000</v>
      </c>
    </row>
    <row r="65" spans="1:7" x14ac:dyDescent="0.2">
      <c r="A65" s="21" t="s">
        <v>25</v>
      </c>
      <c r="B65" s="50">
        <v>11</v>
      </c>
      <c r="C65" s="19" t="s">
        <v>26</v>
      </c>
      <c r="D65" s="20">
        <v>85000</v>
      </c>
      <c r="E65" s="20"/>
      <c r="F65" s="20"/>
      <c r="G65" s="20">
        <f t="shared" ref="G65:G66" si="17">D65+E65-F65</f>
        <v>85000</v>
      </c>
    </row>
    <row r="66" spans="1:7" ht="13.15" thickBot="1" x14ac:dyDescent="0.25">
      <c r="A66" s="29" t="s">
        <v>27</v>
      </c>
      <c r="B66" s="51">
        <v>11</v>
      </c>
      <c r="C66" s="30" t="s">
        <v>28</v>
      </c>
      <c r="D66" s="31">
        <v>645000</v>
      </c>
      <c r="E66" s="31"/>
      <c r="F66" s="31"/>
      <c r="G66" s="31">
        <f t="shared" si="17"/>
        <v>645000</v>
      </c>
    </row>
    <row r="67" spans="1:7" ht="22.85" thickBot="1" x14ac:dyDescent="0.25">
      <c r="A67" s="39" t="s">
        <v>57</v>
      </c>
      <c r="B67" s="52"/>
      <c r="C67" s="40" t="s">
        <v>58</v>
      </c>
      <c r="D67" s="41">
        <f t="shared" ref="D67:G68" si="18">D68</f>
        <v>877249</v>
      </c>
      <c r="E67" s="41">
        <f t="shared" si="18"/>
        <v>0</v>
      </c>
      <c r="F67" s="41">
        <f t="shared" si="18"/>
        <v>0</v>
      </c>
      <c r="G67" s="42">
        <f t="shared" si="18"/>
        <v>877249</v>
      </c>
    </row>
    <row r="68" spans="1:7" x14ac:dyDescent="0.2">
      <c r="A68" s="55" t="s">
        <v>21</v>
      </c>
      <c r="B68" s="63"/>
      <c r="C68" s="57" t="s">
        <v>22</v>
      </c>
      <c r="D68" s="58">
        <f t="shared" si="18"/>
        <v>877249</v>
      </c>
      <c r="E68" s="58">
        <f t="shared" si="18"/>
        <v>0</v>
      </c>
      <c r="F68" s="58">
        <f t="shared" si="18"/>
        <v>0</v>
      </c>
      <c r="G68" s="58">
        <f t="shared" si="18"/>
        <v>877249</v>
      </c>
    </row>
    <row r="69" spans="1:7" ht="13.15" thickBot="1" x14ac:dyDescent="0.25">
      <c r="A69" s="29" t="s">
        <v>27</v>
      </c>
      <c r="B69" s="51">
        <v>11</v>
      </c>
      <c r="C69" s="30" t="s">
        <v>28</v>
      </c>
      <c r="D69" s="31">
        <v>877249</v>
      </c>
      <c r="E69" s="31"/>
      <c r="F69" s="31"/>
      <c r="G69" s="31">
        <f>D69+E69-F69</f>
        <v>877249</v>
      </c>
    </row>
    <row r="70" spans="1:7" ht="13.15" hidden="1" thickBot="1" x14ac:dyDescent="0.25">
      <c r="A70" s="39" t="s">
        <v>59</v>
      </c>
      <c r="B70" s="52"/>
      <c r="C70" s="40" t="s">
        <v>60</v>
      </c>
      <c r="D70" s="41">
        <f>D71+D73</f>
        <v>0</v>
      </c>
      <c r="E70" s="41">
        <f>E71+E73</f>
        <v>0</v>
      </c>
      <c r="F70" s="41">
        <f>F71+F73</f>
        <v>0</v>
      </c>
      <c r="G70" s="42">
        <f>G71+G73</f>
        <v>0</v>
      </c>
    </row>
    <row r="71" spans="1:7" hidden="1" x14ac:dyDescent="0.2">
      <c r="A71" s="55" t="s">
        <v>21</v>
      </c>
      <c r="B71" s="63"/>
      <c r="C71" s="57" t="s">
        <v>22</v>
      </c>
      <c r="D71" s="58">
        <f>D72</f>
        <v>0</v>
      </c>
      <c r="E71" s="58">
        <f>E72</f>
        <v>0</v>
      </c>
      <c r="F71" s="58">
        <f>F72</f>
        <v>0</v>
      </c>
      <c r="G71" s="58">
        <f>G72</f>
        <v>0</v>
      </c>
    </row>
    <row r="72" spans="1:7" hidden="1" x14ac:dyDescent="0.2">
      <c r="A72" s="21" t="s">
        <v>27</v>
      </c>
      <c r="B72" s="50">
        <v>11</v>
      </c>
      <c r="C72" s="19" t="s">
        <v>28</v>
      </c>
      <c r="D72" s="20">
        <v>0</v>
      </c>
      <c r="E72" s="20"/>
      <c r="F72" s="20"/>
      <c r="G72" s="20">
        <f>D72+E72-F72</f>
        <v>0</v>
      </c>
    </row>
    <row r="73" spans="1:7" ht="22.15" hidden="1" x14ac:dyDescent="0.2">
      <c r="A73" s="59" t="s">
        <v>36</v>
      </c>
      <c r="B73" s="60"/>
      <c r="C73" s="61" t="s">
        <v>37</v>
      </c>
      <c r="D73" s="62">
        <f>D74</f>
        <v>0</v>
      </c>
      <c r="E73" s="62">
        <f>E74</f>
        <v>0</v>
      </c>
      <c r="F73" s="62">
        <f>F74</f>
        <v>0</v>
      </c>
      <c r="G73" s="62">
        <f>G74</f>
        <v>0</v>
      </c>
    </row>
    <row r="74" spans="1:7" ht="13.15" hidden="1" thickBot="1" x14ac:dyDescent="0.25">
      <c r="A74" s="29" t="s">
        <v>61</v>
      </c>
      <c r="B74" s="51">
        <v>11</v>
      </c>
      <c r="C74" s="30" t="s">
        <v>38</v>
      </c>
      <c r="D74" s="31">
        <v>0</v>
      </c>
      <c r="E74" s="31"/>
      <c r="F74" s="31"/>
      <c r="G74" s="31">
        <f>D74+E74-F74</f>
        <v>0</v>
      </c>
    </row>
    <row r="75" spans="1:7" ht="13.15" thickBot="1" x14ac:dyDescent="0.25">
      <c r="A75" s="39" t="s">
        <v>62</v>
      </c>
      <c r="B75" s="52"/>
      <c r="C75" s="40" t="s">
        <v>63</v>
      </c>
      <c r="D75" s="41">
        <f t="shared" ref="D75:G76" si="19">D76</f>
        <v>180000</v>
      </c>
      <c r="E75" s="41">
        <f t="shared" si="19"/>
        <v>0</v>
      </c>
      <c r="F75" s="41">
        <f t="shared" si="19"/>
        <v>0</v>
      </c>
      <c r="G75" s="42">
        <f t="shared" si="19"/>
        <v>180000</v>
      </c>
    </row>
    <row r="76" spans="1:7" x14ac:dyDescent="0.2">
      <c r="A76" s="55" t="s">
        <v>21</v>
      </c>
      <c r="B76" s="63"/>
      <c r="C76" s="57" t="s">
        <v>22</v>
      </c>
      <c r="D76" s="58">
        <f t="shared" si="19"/>
        <v>180000</v>
      </c>
      <c r="E76" s="58">
        <f t="shared" si="19"/>
        <v>0</v>
      </c>
      <c r="F76" s="58">
        <f t="shared" si="19"/>
        <v>0</v>
      </c>
      <c r="G76" s="58">
        <f t="shared" si="19"/>
        <v>180000</v>
      </c>
    </row>
    <row r="77" spans="1:7" ht="13.15" thickBot="1" x14ac:dyDescent="0.25">
      <c r="A77" s="29" t="s">
        <v>27</v>
      </c>
      <c r="B77" s="51">
        <v>11</v>
      </c>
      <c r="C77" s="30" t="s">
        <v>28</v>
      </c>
      <c r="D77" s="31">
        <v>180000</v>
      </c>
      <c r="E77" s="31"/>
      <c r="F77" s="31"/>
      <c r="G77" s="31">
        <f>D77+E77-F77</f>
        <v>180000</v>
      </c>
    </row>
    <row r="78" spans="1:7" ht="13.15" thickBot="1" x14ac:dyDescent="0.25">
      <c r="A78" s="39" t="s">
        <v>64</v>
      </c>
      <c r="B78" s="52"/>
      <c r="C78" s="40" t="s">
        <v>65</v>
      </c>
      <c r="D78" s="41">
        <f t="shared" ref="D78:G79" si="20">D79</f>
        <v>90000</v>
      </c>
      <c r="E78" s="41">
        <f t="shared" si="20"/>
        <v>0</v>
      </c>
      <c r="F78" s="41">
        <f t="shared" si="20"/>
        <v>0</v>
      </c>
      <c r="G78" s="42">
        <f t="shared" si="20"/>
        <v>90000</v>
      </c>
    </row>
    <row r="79" spans="1:7" x14ac:dyDescent="0.2">
      <c r="A79" s="55" t="s">
        <v>21</v>
      </c>
      <c r="B79" s="63"/>
      <c r="C79" s="57" t="s">
        <v>22</v>
      </c>
      <c r="D79" s="58">
        <f t="shared" si="20"/>
        <v>90000</v>
      </c>
      <c r="E79" s="58">
        <f t="shared" si="20"/>
        <v>0</v>
      </c>
      <c r="F79" s="58">
        <f t="shared" si="20"/>
        <v>0</v>
      </c>
      <c r="G79" s="58">
        <f t="shared" si="20"/>
        <v>90000</v>
      </c>
    </row>
    <row r="80" spans="1:7" ht="13.15" thickBot="1" x14ac:dyDescent="0.25">
      <c r="A80" s="29" t="s">
        <v>27</v>
      </c>
      <c r="B80" s="51">
        <v>11</v>
      </c>
      <c r="C80" s="30" t="s">
        <v>28</v>
      </c>
      <c r="D80" s="31">
        <v>90000</v>
      </c>
      <c r="E80" s="31"/>
      <c r="F80" s="31"/>
      <c r="G80" s="31">
        <f>D80+E80-F80</f>
        <v>90000</v>
      </c>
    </row>
    <row r="81" spans="1:7" ht="13.15" thickBot="1" x14ac:dyDescent="0.25">
      <c r="A81" s="39" t="s">
        <v>67</v>
      </c>
      <c r="B81" s="52"/>
      <c r="C81" s="40" t="s">
        <v>68</v>
      </c>
      <c r="D81" s="41">
        <f>D82+D86+D88+D91</f>
        <v>8245849</v>
      </c>
      <c r="E81" s="41">
        <f>E82+E86+E88+E91</f>
        <v>0</v>
      </c>
      <c r="F81" s="41">
        <f>F82+F86+F88+F91</f>
        <v>0</v>
      </c>
      <c r="G81" s="41">
        <f>G82+G86+G88+G91</f>
        <v>8245849</v>
      </c>
    </row>
    <row r="82" spans="1:7" x14ac:dyDescent="0.2">
      <c r="A82" s="55" t="s">
        <v>21</v>
      </c>
      <c r="B82" s="63"/>
      <c r="C82" s="57" t="s">
        <v>22</v>
      </c>
      <c r="D82" s="58">
        <f>D83+D84+D85</f>
        <v>6189088</v>
      </c>
      <c r="E82" s="58">
        <f>E83+E84+E85</f>
        <v>0</v>
      </c>
      <c r="F82" s="58">
        <f>F83+F84+F85</f>
        <v>0</v>
      </c>
      <c r="G82" s="58">
        <f>G83+G84+G85</f>
        <v>6189088</v>
      </c>
    </row>
    <row r="83" spans="1:7" x14ac:dyDescent="0.2">
      <c r="A83" s="21" t="s">
        <v>25</v>
      </c>
      <c r="B83" s="50">
        <v>11</v>
      </c>
      <c r="C83" s="19" t="s">
        <v>119</v>
      </c>
      <c r="D83" s="20">
        <v>60000</v>
      </c>
      <c r="E83" s="20"/>
      <c r="F83" s="20"/>
      <c r="G83" s="20">
        <f>D83+E83-F83</f>
        <v>60000</v>
      </c>
    </row>
    <row r="84" spans="1:7" x14ac:dyDescent="0.2">
      <c r="A84" s="29" t="s">
        <v>27</v>
      </c>
      <c r="B84" s="51">
        <v>11</v>
      </c>
      <c r="C84" s="30" t="s">
        <v>28</v>
      </c>
      <c r="D84" s="31">
        <v>6066588</v>
      </c>
      <c r="E84" s="31"/>
      <c r="F84" s="31"/>
      <c r="G84" s="31">
        <f>D84+E84-F84</f>
        <v>6066588</v>
      </c>
    </row>
    <row r="85" spans="1:7" x14ac:dyDescent="0.2">
      <c r="A85" s="29">
        <v>329</v>
      </c>
      <c r="B85" s="51">
        <v>11</v>
      </c>
      <c r="C85" s="30" t="s">
        <v>31</v>
      </c>
      <c r="D85" s="31">
        <v>62500</v>
      </c>
      <c r="E85" s="31"/>
      <c r="F85" s="31"/>
      <c r="G85" s="31">
        <f>D85+E85-F85</f>
        <v>62500</v>
      </c>
    </row>
    <row r="86" spans="1:7" x14ac:dyDescent="0.2">
      <c r="A86" s="59" t="s">
        <v>69</v>
      </c>
      <c r="B86" s="60"/>
      <c r="C86" s="61" t="s">
        <v>70</v>
      </c>
      <c r="D86" s="62">
        <f>D87</f>
        <v>127920</v>
      </c>
      <c r="E86" s="62">
        <f>E87</f>
        <v>0</v>
      </c>
      <c r="F86" s="62">
        <f>F87</f>
        <v>0</v>
      </c>
      <c r="G86" s="62">
        <f>G87</f>
        <v>127920</v>
      </c>
    </row>
    <row r="87" spans="1:7" x14ac:dyDescent="0.2">
      <c r="A87" s="21" t="s">
        <v>71</v>
      </c>
      <c r="B87" s="50">
        <v>11</v>
      </c>
      <c r="C87" s="19" t="s">
        <v>72</v>
      </c>
      <c r="D87" s="20">
        <v>127920</v>
      </c>
      <c r="E87" s="20"/>
      <c r="F87" s="20"/>
      <c r="G87" s="20">
        <f>D87+E87-F87</f>
        <v>127920</v>
      </c>
    </row>
    <row r="88" spans="1:7" x14ac:dyDescent="0.2">
      <c r="A88" s="59" t="s">
        <v>39</v>
      </c>
      <c r="B88" s="60"/>
      <c r="C88" s="61" t="s">
        <v>40</v>
      </c>
      <c r="D88" s="62">
        <f>D89+D90</f>
        <v>1333841</v>
      </c>
      <c r="E88" s="62">
        <f>E89+E90</f>
        <v>0</v>
      </c>
      <c r="F88" s="62">
        <f>F89+F90</f>
        <v>0</v>
      </c>
      <c r="G88" s="62">
        <f>G89+G90</f>
        <v>1333841</v>
      </c>
    </row>
    <row r="89" spans="1:7" x14ac:dyDescent="0.2">
      <c r="A89" s="21" t="s">
        <v>41</v>
      </c>
      <c r="B89" s="50">
        <v>11</v>
      </c>
      <c r="C89" s="19" t="s">
        <v>42</v>
      </c>
      <c r="D89" s="20">
        <v>797591</v>
      </c>
      <c r="E89" s="20"/>
      <c r="F89" s="20"/>
      <c r="G89" s="20">
        <f t="shared" ref="G89:G90" si="21">D89+E89-F89</f>
        <v>797591</v>
      </c>
    </row>
    <row r="90" spans="1:7" x14ac:dyDescent="0.2">
      <c r="A90" s="21" t="s">
        <v>73</v>
      </c>
      <c r="B90" s="50">
        <v>11</v>
      </c>
      <c r="C90" s="19" t="s">
        <v>74</v>
      </c>
      <c r="D90" s="20">
        <v>536250</v>
      </c>
      <c r="E90" s="20"/>
      <c r="F90" s="20"/>
      <c r="G90" s="20">
        <f t="shared" si="21"/>
        <v>536250</v>
      </c>
    </row>
    <row r="91" spans="1:7" x14ac:dyDescent="0.2">
      <c r="A91" s="59">
        <v>45</v>
      </c>
      <c r="B91" s="60"/>
      <c r="C91" s="61" t="s">
        <v>106</v>
      </c>
      <c r="D91" s="62">
        <f>D92+D93</f>
        <v>595000</v>
      </c>
      <c r="E91" s="62">
        <f>E92+E93</f>
        <v>0</v>
      </c>
      <c r="F91" s="62">
        <f>F92+F93</f>
        <v>0</v>
      </c>
      <c r="G91" s="62">
        <f>G92+G93</f>
        <v>595000</v>
      </c>
    </row>
    <row r="92" spans="1:7" x14ac:dyDescent="0.2">
      <c r="A92" s="21">
        <v>452</v>
      </c>
      <c r="B92" s="50">
        <v>11</v>
      </c>
      <c r="C92" s="19" t="s">
        <v>118</v>
      </c>
      <c r="D92" s="20">
        <v>87500</v>
      </c>
      <c r="E92" s="20"/>
      <c r="F92" s="20"/>
      <c r="G92" s="20">
        <f>D92+E92-F92</f>
        <v>87500</v>
      </c>
    </row>
    <row r="93" spans="1:7" ht="13.15" thickBot="1" x14ac:dyDescent="0.25">
      <c r="A93" s="21">
        <v>454</v>
      </c>
      <c r="B93" s="50">
        <v>11</v>
      </c>
      <c r="C93" s="19" t="s">
        <v>107</v>
      </c>
      <c r="D93" s="20">
        <v>507500</v>
      </c>
      <c r="E93" s="20"/>
      <c r="F93" s="20"/>
      <c r="G93" s="20">
        <f t="shared" ref="G93" si="22">D93+E93-F93</f>
        <v>507500</v>
      </c>
    </row>
    <row r="94" spans="1:7" ht="13.15" thickBot="1" x14ac:dyDescent="0.25">
      <c r="A94" s="39" t="s">
        <v>120</v>
      </c>
      <c r="B94" s="52"/>
      <c r="C94" s="40" t="s">
        <v>121</v>
      </c>
      <c r="D94" s="41">
        <f t="shared" ref="D94:G95" si="23">D95</f>
        <v>50000</v>
      </c>
      <c r="E94" s="41">
        <f t="shared" si="23"/>
        <v>0</v>
      </c>
      <c r="F94" s="41">
        <f t="shared" si="23"/>
        <v>0</v>
      </c>
      <c r="G94" s="41">
        <f t="shared" si="23"/>
        <v>50000</v>
      </c>
    </row>
    <row r="95" spans="1:7" x14ac:dyDescent="0.2">
      <c r="A95" s="55" t="s">
        <v>21</v>
      </c>
      <c r="B95" s="63"/>
      <c r="C95" s="57" t="s">
        <v>22</v>
      </c>
      <c r="D95" s="58">
        <f t="shared" si="23"/>
        <v>50000</v>
      </c>
      <c r="E95" s="58">
        <f t="shared" si="23"/>
        <v>0</v>
      </c>
      <c r="F95" s="58">
        <f t="shared" si="23"/>
        <v>0</v>
      </c>
      <c r="G95" s="58">
        <f t="shared" si="23"/>
        <v>50000</v>
      </c>
    </row>
    <row r="96" spans="1:7" ht="13.15" thickBot="1" x14ac:dyDescent="0.25">
      <c r="A96" s="29" t="s">
        <v>27</v>
      </c>
      <c r="B96" s="51">
        <v>11</v>
      </c>
      <c r="C96" s="30" t="s">
        <v>28</v>
      </c>
      <c r="D96" s="31">
        <v>50000</v>
      </c>
      <c r="E96" s="31"/>
      <c r="F96" s="31"/>
      <c r="G96" s="31">
        <f>D96+E96-F96</f>
        <v>50000</v>
      </c>
    </row>
    <row r="97" spans="1:7" ht="22.85" thickBot="1" x14ac:dyDescent="0.25">
      <c r="A97" s="43" t="s">
        <v>81</v>
      </c>
      <c r="B97" s="52"/>
      <c r="C97" s="40" t="s">
        <v>82</v>
      </c>
      <c r="D97" s="41">
        <f>D98+D107+D123+D126+D130+D139</f>
        <v>13302573</v>
      </c>
      <c r="E97" s="41">
        <f>E98+E107+E123+E126+E130+E139</f>
        <v>539590</v>
      </c>
      <c r="F97" s="41">
        <f t="shared" ref="F97:G97" si="24">F98+F107+F123+F126+F130+F139</f>
        <v>539590</v>
      </c>
      <c r="G97" s="41">
        <f t="shared" si="24"/>
        <v>13302573</v>
      </c>
    </row>
    <row r="98" spans="1:7" x14ac:dyDescent="0.2">
      <c r="A98" s="55" t="s">
        <v>13</v>
      </c>
      <c r="B98" s="63"/>
      <c r="C98" s="57" t="s">
        <v>14</v>
      </c>
      <c r="D98" s="58">
        <f>SUM(D99:D106)</f>
        <v>5197688</v>
      </c>
      <c r="E98" s="58">
        <f>SUM(E99:E106)</f>
        <v>125127</v>
      </c>
      <c r="F98" s="58">
        <f>SUM(F99:F106)</f>
        <v>164076</v>
      </c>
      <c r="G98" s="58">
        <f>SUM(G99:G106)</f>
        <v>5158739</v>
      </c>
    </row>
    <row r="99" spans="1:7" x14ac:dyDescent="0.2">
      <c r="A99" s="21" t="s">
        <v>15</v>
      </c>
      <c r="B99" s="50">
        <v>12</v>
      </c>
      <c r="C99" s="19" t="s">
        <v>16</v>
      </c>
      <c r="D99" s="20">
        <v>924691</v>
      </c>
      <c r="E99" s="20">
        <v>16579</v>
      </c>
      <c r="F99" s="20">
        <v>40644</v>
      </c>
      <c r="G99" s="20">
        <f>D99+E99-F99</f>
        <v>900626</v>
      </c>
    </row>
    <row r="100" spans="1:7" x14ac:dyDescent="0.2">
      <c r="A100" s="21">
        <v>311</v>
      </c>
      <c r="B100" s="50">
        <v>51</v>
      </c>
      <c r="C100" s="19" t="s">
        <v>16</v>
      </c>
      <c r="D100" s="20">
        <v>83416</v>
      </c>
      <c r="E100" s="20"/>
      <c r="F100" s="20"/>
      <c r="G100" s="20">
        <f t="shared" ref="G100:G105" si="25">D100+E100-F100</f>
        <v>83416</v>
      </c>
    </row>
    <row r="101" spans="1:7" x14ac:dyDescent="0.2">
      <c r="A101" s="21">
        <v>311</v>
      </c>
      <c r="B101" s="50">
        <v>559</v>
      </c>
      <c r="C101" s="19" t="s">
        <v>16</v>
      </c>
      <c r="D101" s="20">
        <v>3407548</v>
      </c>
      <c r="E101" s="20">
        <v>108548</v>
      </c>
      <c r="F101" s="20">
        <v>112583</v>
      </c>
      <c r="G101" s="20">
        <f t="shared" ref="G101:G103" si="26">D101+E101-F101</f>
        <v>3403513</v>
      </c>
    </row>
    <row r="102" spans="1:7" x14ac:dyDescent="0.2">
      <c r="A102" s="21">
        <v>312</v>
      </c>
      <c r="B102" s="50">
        <v>12</v>
      </c>
      <c r="C102" s="19" t="s">
        <v>18</v>
      </c>
      <c r="D102" s="20">
        <v>4235</v>
      </c>
      <c r="E102" s="20"/>
      <c r="F102" s="20">
        <v>1053</v>
      </c>
      <c r="G102" s="20">
        <f t="shared" ref="G102" si="27">D102+E102-F102</f>
        <v>3182</v>
      </c>
    </row>
    <row r="103" spans="1:7" x14ac:dyDescent="0.2">
      <c r="A103" s="21">
        <v>312</v>
      </c>
      <c r="B103" s="50" t="s">
        <v>83</v>
      </c>
      <c r="C103" s="19" t="s">
        <v>18</v>
      </c>
      <c r="D103" s="20">
        <v>18305</v>
      </c>
      <c r="E103" s="20"/>
      <c r="F103" s="20">
        <v>4963</v>
      </c>
      <c r="G103" s="20">
        <f t="shared" si="26"/>
        <v>13342</v>
      </c>
    </row>
    <row r="104" spans="1:7" x14ac:dyDescent="0.2">
      <c r="A104" s="21" t="s">
        <v>19</v>
      </c>
      <c r="B104" s="50">
        <v>12</v>
      </c>
      <c r="C104" s="19" t="s">
        <v>20</v>
      </c>
      <c r="D104" s="20">
        <v>159047</v>
      </c>
      <c r="E104" s="20"/>
      <c r="F104" s="20">
        <v>4139</v>
      </c>
      <c r="G104" s="20">
        <f t="shared" si="25"/>
        <v>154908</v>
      </c>
    </row>
    <row r="105" spans="1:7" x14ac:dyDescent="0.2">
      <c r="A105" s="21">
        <v>313</v>
      </c>
      <c r="B105" s="50">
        <v>51</v>
      </c>
      <c r="C105" s="19" t="s">
        <v>20</v>
      </c>
      <c r="D105" s="20">
        <v>14348</v>
      </c>
      <c r="E105" s="20"/>
      <c r="F105" s="20"/>
      <c r="G105" s="20">
        <f t="shared" si="25"/>
        <v>14348</v>
      </c>
    </row>
    <row r="106" spans="1:7" x14ac:dyDescent="0.2">
      <c r="A106" s="21">
        <v>313</v>
      </c>
      <c r="B106" s="50">
        <v>559</v>
      </c>
      <c r="C106" s="19" t="s">
        <v>20</v>
      </c>
      <c r="D106" s="20">
        <v>586098</v>
      </c>
      <c r="E106" s="20"/>
      <c r="F106" s="20">
        <v>694</v>
      </c>
      <c r="G106" s="20">
        <f t="shared" ref="G106" si="28">D106+E106-F106</f>
        <v>585404</v>
      </c>
    </row>
    <row r="107" spans="1:7" x14ac:dyDescent="0.2">
      <c r="A107" s="59" t="s">
        <v>21</v>
      </c>
      <c r="B107" s="60"/>
      <c r="C107" s="61" t="s">
        <v>22</v>
      </c>
      <c r="D107" s="62">
        <f>SUM(D108:D122)</f>
        <v>5364803</v>
      </c>
      <c r="E107" s="62">
        <f>SUM(E108:E122)</f>
        <v>356409</v>
      </c>
      <c r="F107" s="62">
        <f>SUM(F108:F122)</f>
        <v>81437</v>
      </c>
      <c r="G107" s="62">
        <f>SUM(G108:G122)</f>
        <v>5639775</v>
      </c>
    </row>
    <row r="108" spans="1:7" x14ac:dyDescent="0.2">
      <c r="A108" s="21" t="s">
        <v>23</v>
      </c>
      <c r="B108" s="50">
        <v>11</v>
      </c>
      <c r="C108" s="19" t="s">
        <v>24</v>
      </c>
      <c r="D108" s="20">
        <v>1484</v>
      </c>
      <c r="E108" s="20"/>
      <c r="F108" s="20"/>
      <c r="G108" s="20">
        <f t="shared" ref="G108:G122" si="29">D108+E108-F108</f>
        <v>1484</v>
      </c>
    </row>
    <row r="109" spans="1:7" x14ac:dyDescent="0.2">
      <c r="A109" s="21" t="s">
        <v>23</v>
      </c>
      <c r="B109" s="50">
        <v>12</v>
      </c>
      <c r="C109" s="19" t="s">
        <v>24</v>
      </c>
      <c r="D109" s="20">
        <v>83433</v>
      </c>
      <c r="E109" s="20"/>
      <c r="F109" s="20">
        <v>728</v>
      </c>
      <c r="G109" s="20">
        <f t="shared" ref="G109" si="30">D109+E109-F109</f>
        <v>82705</v>
      </c>
    </row>
    <row r="110" spans="1:7" x14ac:dyDescent="0.2">
      <c r="A110" s="21" t="s">
        <v>23</v>
      </c>
      <c r="B110" s="50" t="s">
        <v>83</v>
      </c>
      <c r="C110" s="19" t="s">
        <v>24</v>
      </c>
      <c r="D110" s="20">
        <v>316928</v>
      </c>
      <c r="E110" s="20"/>
      <c r="F110" s="20">
        <v>3303</v>
      </c>
      <c r="G110" s="20">
        <f t="shared" si="29"/>
        <v>313625</v>
      </c>
    </row>
    <row r="111" spans="1:7" x14ac:dyDescent="0.2">
      <c r="A111" s="21">
        <v>322</v>
      </c>
      <c r="B111" s="50">
        <v>12</v>
      </c>
      <c r="C111" s="19" t="s">
        <v>26</v>
      </c>
      <c r="D111" s="20">
        <v>65446</v>
      </c>
      <c r="E111" s="20">
        <v>5655</v>
      </c>
      <c r="F111" s="20"/>
      <c r="G111" s="20">
        <f>D111+E111-F111</f>
        <v>71101</v>
      </c>
    </row>
    <row r="112" spans="1:7" x14ac:dyDescent="0.2">
      <c r="A112" s="21">
        <v>322</v>
      </c>
      <c r="B112" s="50">
        <v>559</v>
      </c>
      <c r="C112" s="19" t="s">
        <v>26</v>
      </c>
      <c r="D112" s="20">
        <v>240733</v>
      </c>
      <c r="E112" s="20">
        <v>20411</v>
      </c>
      <c r="F112" s="20"/>
      <c r="G112" s="20">
        <f t="shared" si="29"/>
        <v>261144</v>
      </c>
    </row>
    <row r="113" spans="1:7" x14ac:dyDescent="0.2">
      <c r="A113" s="21" t="s">
        <v>27</v>
      </c>
      <c r="B113" s="50">
        <v>11</v>
      </c>
      <c r="C113" s="19" t="s">
        <v>28</v>
      </c>
      <c r="D113" s="20">
        <v>257661</v>
      </c>
      <c r="E113" s="20"/>
      <c r="F113" s="20"/>
      <c r="G113" s="20">
        <f t="shared" si="29"/>
        <v>257661</v>
      </c>
    </row>
    <row r="114" spans="1:7" x14ac:dyDescent="0.2">
      <c r="A114" s="21" t="s">
        <v>27</v>
      </c>
      <c r="B114" s="50">
        <v>12</v>
      </c>
      <c r="C114" s="19" t="s">
        <v>28</v>
      </c>
      <c r="D114" s="20">
        <v>986590</v>
      </c>
      <c r="E114" s="20">
        <v>63161</v>
      </c>
      <c r="F114" s="20">
        <v>20588</v>
      </c>
      <c r="G114" s="20">
        <f t="shared" ref="G114:G115" si="31">D114+E114-F114</f>
        <v>1029163</v>
      </c>
    </row>
    <row r="115" spans="1:7" x14ac:dyDescent="0.2">
      <c r="A115" s="21" t="s">
        <v>27</v>
      </c>
      <c r="B115" s="50">
        <v>51</v>
      </c>
      <c r="C115" s="19" t="s">
        <v>28</v>
      </c>
      <c r="D115" s="20">
        <v>810882</v>
      </c>
      <c r="E115" s="20"/>
      <c r="F115" s="20"/>
      <c r="G115" s="20">
        <f t="shared" si="31"/>
        <v>810882</v>
      </c>
    </row>
    <row r="116" spans="1:7" x14ac:dyDescent="0.2">
      <c r="A116" s="21" t="s">
        <v>27</v>
      </c>
      <c r="B116" s="50" t="s">
        <v>83</v>
      </c>
      <c r="C116" s="19" t="s">
        <v>28</v>
      </c>
      <c r="D116" s="20">
        <v>2558757</v>
      </c>
      <c r="E116" s="20">
        <v>267182</v>
      </c>
      <c r="F116" s="20">
        <v>45388</v>
      </c>
      <c r="G116" s="20">
        <f t="shared" si="29"/>
        <v>2780551</v>
      </c>
    </row>
    <row r="117" spans="1:7" hidden="1" x14ac:dyDescent="0.2">
      <c r="A117" s="21" t="s">
        <v>84</v>
      </c>
      <c r="B117" s="50">
        <v>11</v>
      </c>
      <c r="C117" s="19" t="s">
        <v>29</v>
      </c>
      <c r="D117" s="20">
        <v>0</v>
      </c>
      <c r="E117" s="20"/>
      <c r="F117" s="20"/>
      <c r="G117" s="20">
        <f t="shared" si="29"/>
        <v>0</v>
      </c>
    </row>
    <row r="118" spans="1:7" x14ac:dyDescent="0.2">
      <c r="A118" s="21">
        <v>324</v>
      </c>
      <c r="B118" s="50">
        <v>12</v>
      </c>
      <c r="C118" s="19" t="s">
        <v>29</v>
      </c>
      <c r="D118" s="20">
        <v>9014</v>
      </c>
      <c r="E118" s="20"/>
      <c r="F118" s="20">
        <v>3429</v>
      </c>
      <c r="G118" s="20">
        <f t="shared" ref="G118" si="32">D118+E118-F118</f>
        <v>5585</v>
      </c>
    </row>
    <row r="119" spans="1:7" x14ac:dyDescent="0.2">
      <c r="A119" s="21">
        <v>324</v>
      </c>
      <c r="B119" s="50">
        <v>559</v>
      </c>
      <c r="C119" s="19" t="s">
        <v>29</v>
      </c>
      <c r="D119" s="20">
        <v>18209</v>
      </c>
      <c r="E119" s="20"/>
      <c r="F119" s="20">
        <v>8001</v>
      </c>
      <c r="G119" s="20">
        <f t="shared" si="29"/>
        <v>10208</v>
      </c>
    </row>
    <row r="120" spans="1:7" x14ac:dyDescent="0.2">
      <c r="A120" s="21" t="s">
        <v>30</v>
      </c>
      <c r="B120" s="50">
        <v>11</v>
      </c>
      <c r="C120" s="19" t="s">
        <v>31</v>
      </c>
      <c r="D120" s="20">
        <v>3133</v>
      </c>
      <c r="E120" s="20"/>
      <c r="F120" s="20"/>
      <c r="G120" s="20">
        <f t="shared" si="29"/>
        <v>3133</v>
      </c>
    </row>
    <row r="121" spans="1:7" x14ac:dyDescent="0.2">
      <c r="A121" s="21">
        <v>329</v>
      </c>
      <c r="B121" s="50">
        <v>12</v>
      </c>
      <c r="C121" s="19" t="s">
        <v>31</v>
      </c>
      <c r="D121" s="20">
        <v>3760</v>
      </c>
      <c r="E121" s="20"/>
      <c r="F121" s="20"/>
      <c r="G121" s="20">
        <f t="shared" ref="G121" si="33">D121+E121-F121</f>
        <v>3760</v>
      </c>
    </row>
    <row r="122" spans="1:7" x14ac:dyDescent="0.2">
      <c r="A122" s="21">
        <v>329</v>
      </c>
      <c r="B122" s="50">
        <v>559</v>
      </c>
      <c r="C122" s="19" t="s">
        <v>31</v>
      </c>
      <c r="D122" s="20">
        <v>8773</v>
      </c>
      <c r="E122" s="20"/>
      <c r="F122" s="20"/>
      <c r="G122" s="20">
        <f t="shared" si="29"/>
        <v>8773</v>
      </c>
    </row>
    <row r="123" spans="1:7" x14ac:dyDescent="0.2">
      <c r="A123" s="59" t="s">
        <v>32</v>
      </c>
      <c r="B123" s="60"/>
      <c r="C123" s="61" t="s">
        <v>33</v>
      </c>
      <c r="D123" s="62">
        <f>D124+D125</f>
        <v>6016</v>
      </c>
      <c r="E123" s="62">
        <f>E124+E125</f>
        <v>0</v>
      </c>
      <c r="F123" s="62">
        <f>F124+F125</f>
        <v>0</v>
      </c>
      <c r="G123" s="62">
        <f>G124+G125</f>
        <v>6016</v>
      </c>
    </row>
    <row r="124" spans="1:7" x14ac:dyDescent="0.2">
      <c r="A124" s="21" t="s">
        <v>34</v>
      </c>
      <c r="B124" s="50">
        <v>11</v>
      </c>
      <c r="C124" s="19" t="s">
        <v>35</v>
      </c>
      <c r="D124" s="20">
        <v>6016</v>
      </c>
      <c r="E124" s="20"/>
      <c r="F124" s="20"/>
      <c r="G124" s="20">
        <f t="shared" ref="G124:G129" si="34">D124+E124-F124</f>
        <v>6016</v>
      </c>
    </row>
    <row r="125" spans="1:7" hidden="1" x14ac:dyDescent="0.2">
      <c r="A125" s="21" t="s">
        <v>34</v>
      </c>
      <c r="B125" s="50">
        <v>51</v>
      </c>
      <c r="C125" s="19" t="s">
        <v>35</v>
      </c>
      <c r="D125" s="20">
        <v>0</v>
      </c>
      <c r="E125" s="20"/>
      <c r="F125" s="20"/>
      <c r="G125" s="20">
        <f t="shared" si="34"/>
        <v>0</v>
      </c>
    </row>
    <row r="126" spans="1:7" x14ac:dyDescent="0.2">
      <c r="A126" s="64" t="s">
        <v>69</v>
      </c>
      <c r="B126" s="60"/>
      <c r="C126" s="61" t="s">
        <v>70</v>
      </c>
      <c r="D126" s="62">
        <f>D127+D128+D129</f>
        <v>56400</v>
      </c>
      <c r="E126" s="62">
        <f>E127+E128+E129</f>
        <v>0</v>
      </c>
      <c r="F126" s="62">
        <f>F127+F128+F129</f>
        <v>11280</v>
      </c>
      <c r="G126" s="62">
        <f>G127+G128+G129</f>
        <v>45120</v>
      </c>
    </row>
    <row r="127" spans="1:7" x14ac:dyDescent="0.2">
      <c r="A127" s="21" t="s">
        <v>71</v>
      </c>
      <c r="B127" s="50">
        <v>11</v>
      </c>
      <c r="C127" s="19" t="s">
        <v>72</v>
      </c>
      <c r="D127" s="20">
        <v>45120</v>
      </c>
      <c r="E127" s="20"/>
      <c r="F127" s="20"/>
      <c r="G127" s="20">
        <f t="shared" si="34"/>
        <v>45120</v>
      </c>
    </row>
    <row r="128" spans="1:7" x14ac:dyDescent="0.2">
      <c r="A128" s="21">
        <v>412</v>
      </c>
      <c r="B128" s="50">
        <v>12</v>
      </c>
      <c r="C128" s="19" t="s">
        <v>72</v>
      </c>
      <c r="D128" s="20">
        <v>3384</v>
      </c>
      <c r="E128" s="20"/>
      <c r="F128" s="20">
        <v>3384</v>
      </c>
      <c r="G128" s="20">
        <f t="shared" si="34"/>
        <v>0</v>
      </c>
    </row>
    <row r="129" spans="1:7" x14ac:dyDescent="0.2">
      <c r="A129" s="21" t="s">
        <v>71</v>
      </c>
      <c r="B129" s="50">
        <v>559</v>
      </c>
      <c r="C129" s="19" t="s">
        <v>72</v>
      </c>
      <c r="D129" s="20">
        <v>7896</v>
      </c>
      <c r="E129" s="20"/>
      <c r="F129" s="20">
        <v>7896</v>
      </c>
      <c r="G129" s="20">
        <f t="shared" si="34"/>
        <v>0</v>
      </c>
    </row>
    <row r="130" spans="1:7" x14ac:dyDescent="0.2">
      <c r="A130" s="59" t="s">
        <v>39</v>
      </c>
      <c r="B130" s="60"/>
      <c r="C130" s="61" t="s">
        <v>40</v>
      </c>
      <c r="D130" s="62">
        <f>D131+D132+D133+D134+D135+D136+D137+D138</f>
        <v>2249560</v>
      </c>
      <c r="E130" s="62">
        <f>E131+E132+E133+E134+E135+E136+E137+E138</f>
        <v>4888</v>
      </c>
      <c r="F130" s="62">
        <f>F131+F132+F133+F134+F135+F136+F137+F138</f>
        <v>266479</v>
      </c>
      <c r="G130" s="62">
        <f>G131+G132+G133+G134+G135+G136+G137+G138</f>
        <v>1987969</v>
      </c>
    </row>
    <row r="131" spans="1:7" x14ac:dyDescent="0.2">
      <c r="A131" s="21" t="s">
        <v>41</v>
      </c>
      <c r="B131" s="50">
        <v>11</v>
      </c>
      <c r="C131" s="19" t="s">
        <v>42</v>
      </c>
      <c r="D131" s="20">
        <v>196272</v>
      </c>
      <c r="E131" s="20"/>
      <c r="F131" s="20"/>
      <c r="G131" s="20">
        <f t="shared" ref="G131:G132" si="35">D131+E131-F131</f>
        <v>196272</v>
      </c>
    </row>
    <row r="132" spans="1:7" x14ac:dyDescent="0.2">
      <c r="A132" s="21" t="s">
        <v>41</v>
      </c>
      <c r="B132" s="50">
        <v>12</v>
      </c>
      <c r="C132" s="19" t="s">
        <v>42</v>
      </c>
      <c r="D132" s="20">
        <v>43766</v>
      </c>
      <c r="E132" s="20"/>
      <c r="F132" s="20"/>
      <c r="G132" s="20">
        <f t="shared" si="35"/>
        <v>43766</v>
      </c>
    </row>
    <row r="133" spans="1:7" hidden="1" x14ac:dyDescent="0.2">
      <c r="A133" s="21" t="s">
        <v>41</v>
      </c>
      <c r="B133" s="50">
        <v>51</v>
      </c>
      <c r="C133" s="19" t="s">
        <v>42</v>
      </c>
      <c r="D133" s="20">
        <v>0</v>
      </c>
      <c r="E133" s="20"/>
      <c r="F133" s="20"/>
      <c r="G133" s="20">
        <f t="shared" ref="G133:G135" si="36">D133+E133-F133</f>
        <v>0</v>
      </c>
    </row>
    <row r="134" spans="1:7" x14ac:dyDescent="0.2">
      <c r="A134" s="21" t="s">
        <v>41</v>
      </c>
      <c r="B134" s="50">
        <v>559</v>
      </c>
      <c r="C134" s="19" t="s">
        <v>42</v>
      </c>
      <c r="D134" s="20">
        <v>741322</v>
      </c>
      <c r="E134" s="20"/>
      <c r="F134" s="20">
        <v>66447</v>
      </c>
      <c r="G134" s="20">
        <f t="shared" si="36"/>
        <v>674875</v>
      </c>
    </row>
    <row r="135" spans="1:7" x14ac:dyDescent="0.2">
      <c r="A135" s="21" t="s">
        <v>73</v>
      </c>
      <c r="B135" s="50">
        <v>11</v>
      </c>
      <c r="C135" s="19" t="s">
        <v>74</v>
      </c>
      <c r="D135" s="20">
        <v>193640</v>
      </c>
      <c r="E135" s="20"/>
      <c r="F135" s="20"/>
      <c r="G135" s="20">
        <f t="shared" si="36"/>
        <v>193640</v>
      </c>
    </row>
    <row r="136" spans="1:7" x14ac:dyDescent="0.2">
      <c r="A136" s="29">
        <v>426</v>
      </c>
      <c r="B136" s="51">
        <v>12</v>
      </c>
      <c r="C136" s="30" t="s">
        <v>74</v>
      </c>
      <c r="D136" s="31">
        <v>201366</v>
      </c>
      <c r="E136" s="31">
        <v>4888</v>
      </c>
      <c r="F136" s="31"/>
      <c r="G136" s="31">
        <f t="shared" ref="G136:G137" si="37">D136+E136-F136</f>
        <v>206254</v>
      </c>
    </row>
    <row r="137" spans="1:7" hidden="1" x14ac:dyDescent="0.2">
      <c r="A137" s="29">
        <v>426</v>
      </c>
      <c r="B137" s="51">
        <v>51</v>
      </c>
      <c r="C137" s="30" t="s">
        <v>74</v>
      </c>
      <c r="D137" s="31">
        <v>0</v>
      </c>
      <c r="E137" s="31"/>
      <c r="F137" s="31"/>
      <c r="G137" s="31">
        <f t="shared" si="37"/>
        <v>0</v>
      </c>
    </row>
    <row r="138" spans="1:7" x14ac:dyDescent="0.2">
      <c r="A138" s="29">
        <v>426</v>
      </c>
      <c r="B138" s="51">
        <v>559</v>
      </c>
      <c r="C138" s="30" t="s">
        <v>74</v>
      </c>
      <c r="D138" s="31">
        <v>873194</v>
      </c>
      <c r="E138" s="31"/>
      <c r="F138" s="31">
        <v>200032</v>
      </c>
      <c r="G138" s="31">
        <f>D138+E138-F138</f>
        <v>673162</v>
      </c>
    </row>
    <row r="139" spans="1:7" x14ac:dyDescent="0.2">
      <c r="A139" s="59">
        <v>45</v>
      </c>
      <c r="B139" s="60"/>
      <c r="C139" s="61" t="s">
        <v>106</v>
      </c>
      <c r="D139" s="62">
        <f>D140+D141+D142</f>
        <v>428106</v>
      </c>
      <c r="E139" s="62">
        <f>E140+E141+E142</f>
        <v>53166</v>
      </c>
      <c r="F139" s="62">
        <f>F140+F141+F142</f>
        <v>16318</v>
      </c>
      <c r="G139" s="62">
        <f>G140+G141+G142</f>
        <v>464954</v>
      </c>
    </row>
    <row r="140" spans="1:7" x14ac:dyDescent="0.2">
      <c r="A140" s="21">
        <v>454</v>
      </c>
      <c r="B140" s="50">
        <v>11</v>
      </c>
      <c r="C140" s="19" t="s">
        <v>107</v>
      </c>
      <c r="D140" s="20">
        <v>85623</v>
      </c>
      <c r="E140" s="20"/>
      <c r="F140" s="20"/>
      <c r="G140" s="20">
        <f>D140+E140-F140</f>
        <v>85623</v>
      </c>
    </row>
    <row r="141" spans="1:7" x14ac:dyDescent="0.2">
      <c r="A141" s="21">
        <v>454</v>
      </c>
      <c r="B141" s="50">
        <v>12</v>
      </c>
      <c r="C141" s="19" t="s">
        <v>107</v>
      </c>
      <c r="D141" s="20">
        <v>78305</v>
      </c>
      <c r="E141" s="20"/>
      <c r="F141" s="20">
        <v>16318</v>
      </c>
      <c r="G141" s="20">
        <f>D141+E141-F141</f>
        <v>61987</v>
      </c>
    </row>
    <row r="142" spans="1:7" ht="13.15" thickBot="1" x14ac:dyDescent="0.25">
      <c r="A142" s="21">
        <v>454</v>
      </c>
      <c r="B142" s="50">
        <v>559</v>
      </c>
      <c r="C142" s="19" t="s">
        <v>107</v>
      </c>
      <c r="D142" s="20">
        <v>264178</v>
      </c>
      <c r="E142" s="20">
        <v>53166</v>
      </c>
      <c r="F142" s="20"/>
      <c r="G142" s="20">
        <f>D142+E142-F142</f>
        <v>317344</v>
      </c>
    </row>
    <row r="143" spans="1:7" ht="67.150000000000006" thickBot="1" x14ac:dyDescent="0.25">
      <c r="A143" s="39" t="s">
        <v>89</v>
      </c>
      <c r="B143" s="52"/>
      <c r="C143" s="40" t="s">
        <v>127</v>
      </c>
      <c r="D143" s="41">
        <f>D144</f>
        <v>6518720</v>
      </c>
      <c r="E143" s="41">
        <f>E144</f>
        <v>0</v>
      </c>
      <c r="F143" s="41">
        <f>F144</f>
        <v>0</v>
      </c>
      <c r="G143" s="42">
        <f>G144</f>
        <v>6518720</v>
      </c>
    </row>
    <row r="144" spans="1:7" x14ac:dyDescent="0.2">
      <c r="A144" s="55" t="s">
        <v>21</v>
      </c>
      <c r="B144" s="63"/>
      <c r="C144" s="57" t="s">
        <v>22</v>
      </c>
      <c r="D144" s="58">
        <f>D145+D146</f>
        <v>6518720</v>
      </c>
      <c r="E144" s="58">
        <f>E145+E146</f>
        <v>0</v>
      </c>
      <c r="F144" s="58">
        <f>F145+F146</f>
        <v>0</v>
      </c>
      <c r="G144" s="58">
        <f>G145+G146</f>
        <v>6518720</v>
      </c>
    </row>
    <row r="145" spans="1:7" x14ac:dyDescent="0.2">
      <c r="A145" s="21" t="s">
        <v>27</v>
      </c>
      <c r="B145" s="50">
        <v>12</v>
      </c>
      <c r="C145" s="19" t="s">
        <v>28</v>
      </c>
      <c r="D145" s="20">
        <v>651872</v>
      </c>
      <c r="E145" s="20"/>
      <c r="F145" s="20"/>
      <c r="G145" s="20">
        <f t="shared" ref="G145:G146" si="38">D145+E145-F145</f>
        <v>651872</v>
      </c>
    </row>
    <row r="146" spans="1:7" ht="13.15" thickBot="1" x14ac:dyDescent="0.25">
      <c r="A146" s="29" t="s">
        <v>27</v>
      </c>
      <c r="B146" s="51">
        <v>51</v>
      </c>
      <c r="C146" s="30" t="s">
        <v>28</v>
      </c>
      <c r="D146" s="31">
        <v>5866848</v>
      </c>
      <c r="E146" s="31"/>
      <c r="F146" s="31"/>
      <c r="G146" s="31">
        <f t="shared" si="38"/>
        <v>5866848</v>
      </c>
    </row>
    <row r="147" spans="1:7" ht="22.85" thickBot="1" x14ac:dyDescent="0.25">
      <c r="A147" s="32" t="s">
        <v>98</v>
      </c>
      <c r="B147" s="52"/>
      <c r="C147" s="33" t="s">
        <v>128</v>
      </c>
      <c r="D147" s="37">
        <f>D148+D153+D158+D161</f>
        <v>1240436</v>
      </c>
      <c r="E147" s="37">
        <f t="shared" ref="E147:G147" si="39">E148+E153+E158+E161</f>
        <v>0</v>
      </c>
      <c r="F147" s="37">
        <f t="shared" si="39"/>
        <v>0</v>
      </c>
      <c r="G147" s="37">
        <f t="shared" si="39"/>
        <v>1240436</v>
      </c>
    </row>
    <row r="148" spans="1:7" x14ac:dyDescent="0.2">
      <c r="A148" s="65">
        <v>31</v>
      </c>
      <c r="B148" s="63"/>
      <c r="C148" s="57" t="s">
        <v>14</v>
      </c>
      <c r="D148" s="58">
        <f>SUM(D149:D152)</f>
        <v>377221</v>
      </c>
      <c r="E148" s="58">
        <f>SUM(E149:E152)</f>
        <v>0</v>
      </c>
      <c r="F148" s="58">
        <f>SUM(F149:F152)</f>
        <v>0</v>
      </c>
      <c r="G148" s="58">
        <f>SUM(G149:G152)</f>
        <v>377221</v>
      </c>
    </row>
    <row r="149" spans="1:7" x14ac:dyDescent="0.2">
      <c r="A149" s="21">
        <v>311</v>
      </c>
      <c r="B149" s="50">
        <v>12</v>
      </c>
      <c r="C149" s="19" t="s">
        <v>99</v>
      </c>
      <c r="D149" s="20">
        <v>99156</v>
      </c>
      <c r="E149" s="20"/>
      <c r="F149" s="20"/>
      <c r="G149" s="20">
        <f t="shared" ref="G149:G152" si="40">D149+E149-F149</f>
        <v>99156</v>
      </c>
    </row>
    <row r="150" spans="1:7" x14ac:dyDescent="0.2">
      <c r="A150" s="21">
        <v>311</v>
      </c>
      <c r="B150" s="50" t="s">
        <v>100</v>
      </c>
      <c r="C150" s="19" t="s">
        <v>99</v>
      </c>
      <c r="D150" s="20">
        <v>222705</v>
      </c>
      <c r="E150" s="20"/>
      <c r="F150" s="20"/>
      <c r="G150" s="20">
        <f t="shared" si="40"/>
        <v>222705</v>
      </c>
    </row>
    <row r="151" spans="1:7" x14ac:dyDescent="0.2">
      <c r="A151" s="21">
        <v>313</v>
      </c>
      <c r="B151" s="50">
        <v>12</v>
      </c>
      <c r="C151" s="19" t="s">
        <v>20</v>
      </c>
      <c r="D151" s="20">
        <v>17055</v>
      </c>
      <c r="E151" s="20"/>
      <c r="F151" s="20"/>
      <c r="G151" s="20">
        <f t="shared" si="40"/>
        <v>17055</v>
      </c>
    </row>
    <row r="152" spans="1:7" x14ac:dyDescent="0.2">
      <c r="A152" s="21">
        <v>313</v>
      </c>
      <c r="B152" s="50" t="s">
        <v>100</v>
      </c>
      <c r="C152" s="19" t="s">
        <v>20</v>
      </c>
      <c r="D152" s="20">
        <v>38305</v>
      </c>
      <c r="E152" s="20"/>
      <c r="F152" s="20"/>
      <c r="G152" s="20">
        <f t="shared" si="40"/>
        <v>38305</v>
      </c>
    </row>
    <row r="153" spans="1:7" x14ac:dyDescent="0.2">
      <c r="A153" s="64">
        <v>32</v>
      </c>
      <c r="B153" s="60"/>
      <c r="C153" s="61" t="s">
        <v>22</v>
      </c>
      <c r="D153" s="62">
        <f>SUM(D154:D157)</f>
        <v>360766</v>
      </c>
      <c r="E153" s="62">
        <f>SUM(E154:E157)</f>
        <v>0</v>
      </c>
      <c r="F153" s="62">
        <f>SUM(F154:F157)</f>
        <v>0</v>
      </c>
      <c r="G153" s="62">
        <f>SUM(G154:G157)</f>
        <v>360766</v>
      </c>
    </row>
    <row r="154" spans="1:7" x14ac:dyDescent="0.2">
      <c r="A154" s="21">
        <v>321</v>
      </c>
      <c r="B154" s="50">
        <v>12</v>
      </c>
      <c r="C154" s="19" t="s">
        <v>24</v>
      </c>
      <c r="D154" s="20">
        <v>11146</v>
      </c>
      <c r="E154" s="20"/>
      <c r="F154" s="20"/>
      <c r="G154" s="20">
        <f t="shared" ref="G154:G157" si="41">D154+E154-F154</f>
        <v>11146</v>
      </c>
    </row>
    <row r="155" spans="1:7" x14ac:dyDescent="0.2">
      <c r="A155" s="21">
        <v>321</v>
      </c>
      <c r="B155" s="50" t="s">
        <v>100</v>
      </c>
      <c r="C155" s="19" t="s">
        <v>24</v>
      </c>
      <c r="D155" s="20">
        <v>25033</v>
      </c>
      <c r="E155" s="20"/>
      <c r="F155" s="20"/>
      <c r="G155" s="20">
        <f t="shared" si="41"/>
        <v>25033</v>
      </c>
    </row>
    <row r="156" spans="1:7" x14ac:dyDescent="0.2">
      <c r="A156" s="21">
        <v>323</v>
      </c>
      <c r="B156" s="50">
        <v>12</v>
      </c>
      <c r="C156" s="19" t="s">
        <v>28</v>
      </c>
      <c r="D156" s="20">
        <v>99996</v>
      </c>
      <c r="E156" s="20"/>
      <c r="F156" s="20"/>
      <c r="G156" s="20">
        <f t="shared" si="41"/>
        <v>99996</v>
      </c>
    </row>
    <row r="157" spans="1:7" x14ac:dyDescent="0.2">
      <c r="A157" s="21">
        <v>323</v>
      </c>
      <c r="B157" s="50" t="s">
        <v>100</v>
      </c>
      <c r="C157" s="19" t="s">
        <v>28</v>
      </c>
      <c r="D157" s="20">
        <v>224591</v>
      </c>
      <c r="E157" s="20"/>
      <c r="F157" s="20"/>
      <c r="G157" s="20">
        <f t="shared" si="41"/>
        <v>224591</v>
      </c>
    </row>
    <row r="158" spans="1:7" x14ac:dyDescent="0.2">
      <c r="A158" s="64">
        <v>42</v>
      </c>
      <c r="B158" s="60"/>
      <c r="C158" s="61" t="s">
        <v>40</v>
      </c>
      <c r="D158" s="62">
        <f>SUM(D159:D160)</f>
        <v>161287</v>
      </c>
      <c r="E158" s="62">
        <f>SUM(E159:E160)</f>
        <v>0</v>
      </c>
      <c r="F158" s="62">
        <f>SUM(F159:F160)</f>
        <v>0</v>
      </c>
      <c r="G158" s="62">
        <f>SUM(G159:G160)</f>
        <v>161287</v>
      </c>
    </row>
    <row r="159" spans="1:7" x14ac:dyDescent="0.2">
      <c r="A159" s="21">
        <v>426</v>
      </c>
      <c r="B159" s="50">
        <v>12</v>
      </c>
      <c r="C159" s="19" t="s">
        <v>74</v>
      </c>
      <c r="D159" s="20">
        <v>49688</v>
      </c>
      <c r="E159" s="20"/>
      <c r="F159" s="20"/>
      <c r="G159" s="20">
        <f t="shared" ref="G159:G160" si="42">D159+E159-F159</f>
        <v>49688</v>
      </c>
    </row>
    <row r="160" spans="1:7" x14ac:dyDescent="0.2">
      <c r="A160" s="29">
        <v>426</v>
      </c>
      <c r="B160" s="50" t="s">
        <v>100</v>
      </c>
      <c r="C160" s="30" t="s">
        <v>74</v>
      </c>
      <c r="D160" s="31">
        <v>111599</v>
      </c>
      <c r="E160" s="31"/>
      <c r="F160" s="31"/>
      <c r="G160" s="31">
        <f t="shared" si="42"/>
        <v>111599</v>
      </c>
    </row>
    <row r="161" spans="1:7" x14ac:dyDescent="0.2">
      <c r="A161" s="59">
        <v>45</v>
      </c>
      <c r="B161" s="60"/>
      <c r="C161" s="61" t="s">
        <v>106</v>
      </c>
      <c r="D161" s="62">
        <f>D162+D163</f>
        <v>341162</v>
      </c>
      <c r="E161" s="62">
        <f>E162+E163</f>
        <v>0</v>
      </c>
      <c r="F161" s="62">
        <f>F162+F163</f>
        <v>0</v>
      </c>
      <c r="G161" s="62">
        <f>G162+G163</f>
        <v>341162</v>
      </c>
    </row>
    <row r="162" spans="1:7" x14ac:dyDescent="0.2">
      <c r="A162" s="21">
        <v>454</v>
      </c>
      <c r="B162" s="50">
        <v>12</v>
      </c>
      <c r="C162" s="19" t="s">
        <v>107</v>
      </c>
      <c r="D162" s="20">
        <v>105102</v>
      </c>
      <c r="E162" s="20"/>
      <c r="F162" s="20"/>
      <c r="G162" s="20">
        <f t="shared" ref="G162" si="43">D162+E162-F162</f>
        <v>105102</v>
      </c>
    </row>
    <row r="163" spans="1:7" ht="13.15" thickBot="1" x14ac:dyDescent="0.25">
      <c r="A163" s="21">
        <v>454</v>
      </c>
      <c r="B163" s="50">
        <v>561</v>
      </c>
      <c r="C163" s="19" t="s">
        <v>107</v>
      </c>
      <c r="D163" s="20">
        <v>236060</v>
      </c>
      <c r="E163" s="20"/>
      <c r="F163" s="20"/>
      <c r="G163" s="20">
        <f t="shared" ref="G163" si="44">D163+E163-F163</f>
        <v>236060</v>
      </c>
    </row>
    <row r="164" spans="1:7" hidden="1" x14ac:dyDescent="0.2">
      <c r="A164" s="64">
        <v>32</v>
      </c>
      <c r="B164" s="60"/>
      <c r="C164" s="61" t="s">
        <v>22</v>
      </c>
      <c r="D164" s="62">
        <f>SUM(D165:D168)</f>
        <v>0</v>
      </c>
      <c r="E164" s="62">
        <f t="shared" ref="E164:G164" si="45">SUM(E165:E168)</f>
        <v>0</v>
      </c>
      <c r="F164" s="62">
        <f t="shared" si="45"/>
        <v>0</v>
      </c>
      <c r="G164" s="62">
        <f t="shared" si="45"/>
        <v>0</v>
      </c>
    </row>
    <row r="165" spans="1:7" hidden="1" x14ac:dyDescent="0.2">
      <c r="A165" s="21">
        <v>321</v>
      </c>
      <c r="B165" s="50">
        <v>12</v>
      </c>
      <c r="C165" s="19" t="s">
        <v>24</v>
      </c>
      <c r="D165" s="20">
        <v>0</v>
      </c>
      <c r="E165" s="20"/>
      <c r="F165" s="20"/>
      <c r="G165" s="20">
        <f t="shared" ref="G165:G168" si="46">D165+E165-F165</f>
        <v>0</v>
      </c>
    </row>
    <row r="166" spans="1:7" hidden="1" x14ac:dyDescent="0.2">
      <c r="A166" s="21">
        <v>321</v>
      </c>
      <c r="B166" s="50" t="s">
        <v>100</v>
      </c>
      <c r="C166" s="19" t="s">
        <v>24</v>
      </c>
      <c r="D166" s="20">
        <v>0</v>
      </c>
      <c r="E166" s="20"/>
      <c r="F166" s="20"/>
      <c r="G166" s="20">
        <f t="shared" si="46"/>
        <v>0</v>
      </c>
    </row>
    <row r="167" spans="1:7" hidden="1" x14ac:dyDescent="0.2">
      <c r="A167" s="21">
        <v>323</v>
      </c>
      <c r="B167" s="50">
        <v>12</v>
      </c>
      <c r="C167" s="19" t="s">
        <v>28</v>
      </c>
      <c r="D167" s="20">
        <v>0</v>
      </c>
      <c r="E167" s="20"/>
      <c r="F167" s="20"/>
      <c r="G167" s="20">
        <f t="shared" si="46"/>
        <v>0</v>
      </c>
    </row>
    <row r="168" spans="1:7" ht="13.15" hidden="1" thickBot="1" x14ac:dyDescent="0.25">
      <c r="A168" s="29">
        <v>323</v>
      </c>
      <c r="B168" s="50" t="s">
        <v>100</v>
      </c>
      <c r="C168" s="30" t="s">
        <v>28</v>
      </c>
      <c r="D168" s="31">
        <v>0</v>
      </c>
      <c r="E168" s="31"/>
      <c r="F168" s="31"/>
      <c r="G168" s="31">
        <f t="shared" si="46"/>
        <v>0</v>
      </c>
    </row>
    <row r="169" spans="1:7" s="25" customFormat="1" ht="45" thickBot="1" x14ac:dyDescent="0.25">
      <c r="A169" s="32" t="s">
        <v>95</v>
      </c>
      <c r="B169" s="53"/>
      <c r="C169" s="33" t="s">
        <v>103</v>
      </c>
      <c r="D169" s="34">
        <f>D170</f>
        <v>314836</v>
      </c>
      <c r="E169" s="34">
        <f>E170</f>
        <v>0</v>
      </c>
      <c r="F169" s="34">
        <f>F170</f>
        <v>0</v>
      </c>
      <c r="G169" s="35">
        <f>G170</f>
        <v>314836</v>
      </c>
    </row>
    <row r="170" spans="1:7" s="25" customFormat="1" x14ac:dyDescent="0.2">
      <c r="A170" s="65">
        <v>32</v>
      </c>
      <c r="B170" s="66"/>
      <c r="C170" s="57" t="s">
        <v>22</v>
      </c>
      <c r="D170" s="58">
        <f>D171+D172</f>
        <v>314836</v>
      </c>
      <c r="E170" s="58">
        <f>E171+E172</f>
        <v>0</v>
      </c>
      <c r="F170" s="58">
        <f>F171+F172</f>
        <v>0</v>
      </c>
      <c r="G170" s="58">
        <f>G171+G172</f>
        <v>314836</v>
      </c>
    </row>
    <row r="171" spans="1:7" s="25" customFormat="1" x14ac:dyDescent="0.2">
      <c r="A171" s="28">
        <v>323</v>
      </c>
      <c r="B171" s="54">
        <v>12</v>
      </c>
      <c r="C171" s="26" t="s">
        <v>28</v>
      </c>
      <c r="D171" s="27">
        <v>31484</v>
      </c>
      <c r="E171" s="27"/>
      <c r="F171" s="27"/>
      <c r="G171" s="27">
        <f t="shared" ref="G171:G172" si="47">D171+E171-F171</f>
        <v>31484</v>
      </c>
    </row>
    <row r="172" spans="1:7" s="25" customFormat="1" ht="13.15" thickBot="1" x14ac:dyDescent="0.25">
      <c r="A172" s="28">
        <v>323</v>
      </c>
      <c r="B172" s="54">
        <v>51</v>
      </c>
      <c r="C172" s="26" t="s">
        <v>28</v>
      </c>
      <c r="D172" s="27">
        <v>283352</v>
      </c>
      <c r="E172" s="27"/>
      <c r="F172" s="27"/>
      <c r="G172" s="27">
        <f t="shared" si="47"/>
        <v>283352</v>
      </c>
    </row>
    <row r="173" spans="1:7" ht="13.15" thickBot="1" x14ac:dyDescent="0.25">
      <c r="A173" s="43" t="s">
        <v>122</v>
      </c>
      <c r="B173" s="52"/>
      <c r="C173" s="40" t="s">
        <v>123</v>
      </c>
      <c r="D173" s="41">
        <f>D174+D177+D182</f>
        <v>157000</v>
      </c>
      <c r="E173" s="41">
        <f>E174+E177+E182</f>
        <v>0</v>
      </c>
      <c r="F173" s="41">
        <f>F174+F177+F182</f>
        <v>0</v>
      </c>
      <c r="G173" s="41">
        <f>G174+G177+G182</f>
        <v>157000</v>
      </c>
    </row>
    <row r="174" spans="1:7" x14ac:dyDescent="0.2">
      <c r="A174" s="55" t="s">
        <v>13</v>
      </c>
      <c r="B174" s="63"/>
      <c r="C174" s="57" t="s">
        <v>14</v>
      </c>
      <c r="D174" s="58">
        <f>SUM(D175:D176)</f>
        <v>157000</v>
      </c>
      <c r="E174" s="58">
        <f>SUM(E175:E176)</f>
        <v>0</v>
      </c>
      <c r="F174" s="58">
        <f>SUM(F175:F176)</f>
        <v>0</v>
      </c>
      <c r="G174" s="58">
        <f>SUM(G175:G176)</f>
        <v>157000</v>
      </c>
    </row>
    <row r="175" spans="1:7" x14ac:dyDescent="0.2">
      <c r="A175" s="21" t="s">
        <v>15</v>
      </c>
      <c r="B175" s="50">
        <v>11</v>
      </c>
      <c r="C175" s="19" t="s">
        <v>16</v>
      </c>
      <c r="D175" s="20">
        <v>133959</v>
      </c>
      <c r="E175" s="20"/>
      <c r="F175" s="20"/>
      <c r="G175" s="20">
        <f t="shared" ref="G175:G176" si="48">D175+E175-F175</f>
        <v>133959</v>
      </c>
    </row>
    <row r="176" spans="1:7" x14ac:dyDescent="0.2">
      <c r="A176" s="21">
        <v>313</v>
      </c>
      <c r="B176" s="50">
        <v>11</v>
      </c>
      <c r="C176" s="19" t="s">
        <v>20</v>
      </c>
      <c r="D176" s="20">
        <v>23041</v>
      </c>
      <c r="E176" s="20"/>
      <c r="F176" s="20"/>
      <c r="G176" s="20">
        <f t="shared" si="48"/>
        <v>23041</v>
      </c>
    </row>
    <row r="177" spans="1:7" hidden="1" x14ac:dyDescent="0.2">
      <c r="A177" s="64">
        <v>32</v>
      </c>
      <c r="B177" s="60"/>
      <c r="C177" s="61" t="s">
        <v>22</v>
      </c>
      <c r="D177" s="62">
        <f>SUM(D178:D181)</f>
        <v>0</v>
      </c>
      <c r="E177" s="62">
        <f>SUM(E178:E181)</f>
        <v>0</v>
      </c>
      <c r="F177" s="62">
        <f>SUM(F178:F181)</f>
        <v>0</v>
      </c>
      <c r="G177" s="62">
        <f>SUM(G178:G181)</f>
        <v>0</v>
      </c>
    </row>
    <row r="178" spans="1:7" hidden="1" x14ac:dyDescent="0.2">
      <c r="A178" s="21">
        <v>321</v>
      </c>
      <c r="B178" s="50">
        <v>11</v>
      </c>
      <c r="C178" s="19" t="s">
        <v>24</v>
      </c>
      <c r="D178" s="20">
        <v>0</v>
      </c>
      <c r="E178" s="20"/>
      <c r="F178" s="20"/>
      <c r="G178" s="20">
        <f t="shared" ref="G178:G181" si="49">D178+E178-F178</f>
        <v>0</v>
      </c>
    </row>
    <row r="179" spans="1:7" hidden="1" x14ac:dyDescent="0.2">
      <c r="A179" s="21">
        <v>322</v>
      </c>
      <c r="B179" s="50">
        <v>11</v>
      </c>
      <c r="C179" s="19" t="s">
        <v>26</v>
      </c>
      <c r="D179" s="20">
        <v>0</v>
      </c>
      <c r="E179" s="20"/>
      <c r="F179" s="20"/>
      <c r="G179" s="20">
        <f t="shared" si="49"/>
        <v>0</v>
      </c>
    </row>
    <row r="180" spans="1:7" hidden="1" x14ac:dyDescent="0.2">
      <c r="A180" s="21">
        <v>323</v>
      </c>
      <c r="B180" s="50">
        <v>11</v>
      </c>
      <c r="C180" s="19" t="s">
        <v>28</v>
      </c>
      <c r="D180" s="20">
        <v>0</v>
      </c>
      <c r="E180" s="20"/>
      <c r="F180" s="20"/>
      <c r="G180" s="20">
        <f t="shared" si="49"/>
        <v>0</v>
      </c>
    </row>
    <row r="181" spans="1:7" hidden="1" x14ac:dyDescent="0.2">
      <c r="A181" s="21">
        <v>329</v>
      </c>
      <c r="B181" s="50">
        <v>11</v>
      </c>
      <c r="C181" s="19" t="s">
        <v>31</v>
      </c>
      <c r="D181" s="20">
        <v>0</v>
      </c>
      <c r="E181" s="20"/>
      <c r="F181" s="20"/>
      <c r="G181" s="20">
        <f t="shared" si="49"/>
        <v>0</v>
      </c>
    </row>
    <row r="182" spans="1:7" hidden="1" x14ac:dyDescent="0.2">
      <c r="A182" s="59">
        <v>45</v>
      </c>
      <c r="B182" s="60"/>
      <c r="C182" s="61" t="s">
        <v>106</v>
      </c>
      <c r="D182" s="62">
        <f>D183+D184</f>
        <v>0</v>
      </c>
      <c r="E182" s="62">
        <f>E183+E184</f>
        <v>0</v>
      </c>
      <c r="F182" s="62">
        <f>F183+F184</f>
        <v>0</v>
      </c>
      <c r="G182" s="62">
        <f>G183+G184</f>
        <v>0</v>
      </c>
    </row>
    <row r="183" spans="1:7" hidden="1" x14ac:dyDescent="0.2">
      <c r="A183" s="21">
        <v>451</v>
      </c>
      <c r="B183" s="50">
        <v>11</v>
      </c>
      <c r="C183" s="19" t="s">
        <v>124</v>
      </c>
      <c r="D183" s="20">
        <v>0</v>
      </c>
      <c r="E183" s="20"/>
      <c r="F183" s="20"/>
      <c r="G183" s="20">
        <f>D183+E183-F183</f>
        <v>0</v>
      </c>
    </row>
    <row r="184" spans="1:7" ht="13.15" hidden="1" thickBot="1" x14ac:dyDescent="0.25">
      <c r="A184" s="21">
        <v>454</v>
      </c>
      <c r="B184" s="50">
        <v>11</v>
      </c>
      <c r="C184" s="19" t="s">
        <v>107</v>
      </c>
      <c r="D184" s="20">
        <v>0</v>
      </c>
      <c r="E184" s="20"/>
      <c r="F184" s="20"/>
      <c r="G184" s="20">
        <f>D184+E184-F184</f>
        <v>0</v>
      </c>
    </row>
    <row r="185" spans="1:7" ht="22.85" hidden="1" thickBot="1" x14ac:dyDescent="0.25">
      <c r="A185" s="43" t="s">
        <v>125</v>
      </c>
      <c r="B185" s="52"/>
      <c r="C185" s="40" t="s">
        <v>126</v>
      </c>
      <c r="D185" s="41">
        <f>D186+D190+D194</f>
        <v>0</v>
      </c>
      <c r="E185" s="41">
        <f>E186+E190+E194</f>
        <v>0</v>
      </c>
      <c r="F185" s="41">
        <f>F186+F190+F194</f>
        <v>0</v>
      </c>
      <c r="G185" s="41">
        <f>G186+G190+G194</f>
        <v>0</v>
      </c>
    </row>
    <row r="186" spans="1:7" hidden="1" x14ac:dyDescent="0.2">
      <c r="A186" s="55" t="s">
        <v>13</v>
      </c>
      <c r="B186" s="56"/>
      <c r="C186" s="57" t="s">
        <v>14</v>
      </c>
      <c r="D186" s="58">
        <f>SUM(D187:D189)</f>
        <v>0</v>
      </c>
      <c r="E186" s="58">
        <f>SUM(E187:E189)</f>
        <v>0</v>
      </c>
      <c r="F186" s="58">
        <f>SUM(F187:F189)</f>
        <v>0</v>
      </c>
      <c r="G186" s="58">
        <f>SUM(G187:G189)</f>
        <v>0</v>
      </c>
    </row>
    <row r="187" spans="1:7" hidden="1" x14ac:dyDescent="0.2">
      <c r="A187" s="21" t="s">
        <v>15</v>
      </c>
      <c r="B187" s="50">
        <v>31</v>
      </c>
      <c r="C187" s="19" t="s">
        <v>16</v>
      </c>
      <c r="D187" s="20">
        <v>0</v>
      </c>
      <c r="E187" s="20"/>
      <c r="F187" s="20"/>
      <c r="G187" s="20">
        <f>D187+E187-F187</f>
        <v>0</v>
      </c>
    </row>
    <row r="188" spans="1:7" hidden="1" x14ac:dyDescent="0.2">
      <c r="A188" s="21" t="s">
        <v>17</v>
      </c>
      <c r="B188" s="50">
        <v>31</v>
      </c>
      <c r="C188" s="19" t="s">
        <v>18</v>
      </c>
      <c r="D188" s="20">
        <v>0</v>
      </c>
      <c r="E188" s="20"/>
      <c r="F188" s="20"/>
      <c r="G188" s="20">
        <f t="shared" ref="G188:G189" si="50">D188+E188-F188</f>
        <v>0</v>
      </c>
    </row>
    <row r="189" spans="1:7" hidden="1" x14ac:dyDescent="0.2">
      <c r="A189" s="21" t="s">
        <v>19</v>
      </c>
      <c r="B189" s="50">
        <v>31</v>
      </c>
      <c r="C189" s="19" t="s">
        <v>20</v>
      </c>
      <c r="D189" s="20">
        <v>0</v>
      </c>
      <c r="E189" s="20"/>
      <c r="F189" s="20"/>
      <c r="G189" s="20">
        <f t="shared" si="50"/>
        <v>0</v>
      </c>
    </row>
    <row r="190" spans="1:7" hidden="1" x14ac:dyDescent="0.2">
      <c r="A190" s="64">
        <v>32</v>
      </c>
      <c r="B190" s="60"/>
      <c r="C190" s="61" t="s">
        <v>22</v>
      </c>
      <c r="D190" s="62">
        <f>SUM(D191:D193)</f>
        <v>0</v>
      </c>
      <c r="E190" s="62">
        <f>SUM(E191:E193)</f>
        <v>0</v>
      </c>
      <c r="F190" s="62">
        <f>SUM(F191:F193)</f>
        <v>0</v>
      </c>
      <c r="G190" s="62">
        <f>SUM(G191:G193)</f>
        <v>0</v>
      </c>
    </row>
    <row r="191" spans="1:7" hidden="1" x14ac:dyDescent="0.2">
      <c r="A191" s="21">
        <v>321</v>
      </c>
      <c r="B191" s="50">
        <v>31</v>
      </c>
      <c r="C191" s="19" t="s">
        <v>24</v>
      </c>
      <c r="D191" s="20">
        <v>0</v>
      </c>
      <c r="E191" s="20"/>
      <c r="F191" s="20"/>
      <c r="G191" s="20">
        <f t="shared" ref="G191:G193" si="51">D191+E191-F191</f>
        <v>0</v>
      </c>
    </row>
    <row r="192" spans="1:7" hidden="1" x14ac:dyDescent="0.2">
      <c r="A192" s="21">
        <v>323</v>
      </c>
      <c r="B192" s="50">
        <v>31</v>
      </c>
      <c r="C192" s="19" t="s">
        <v>28</v>
      </c>
      <c r="D192" s="20">
        <v>0</v>
      </c>
      <c r="E192" s="20"/>
      <c r="F192" s="20"/>
      <c r="G192" s="20">
        <f t="shared" si="51"/>
        <v>0</v>
      </c>
    </row>
    <row r="193" spans="1:7" hidden="1" x14ac:dyDescent="0.2">
      <c r="A193" s="21">
        <v>329</v>
      </c>
      <c r="B193" s="50">
        <v>31</v>
      </c>
      <c r="C193" s="19" t="s">
        <v>31</v>
      </c>
      <c r="D193" s="20">
        <v>0</v>
      </c>
      <c r="E193" s="20"/>
      <c r="F193" s="20"/>
      <c r="G193" s="20">
        <f t="shared" si="51"/>
        <v>0</v>
      </c>
    </row>
    <row r="194" spans="1:7" hidden="1" x14ac:dyDescent="0.2">
      <c r="A194" s="59" t="s">
        <v>32</v>
      </c>
      <c r="B194" s="60"/>
      <c r="C194" s="61" t="s">
        <v>33</v>
      </c>
      <c r="D194" s="62">
        <f>D195</f>
        <v>0</v>
      </c>
      <c r="E194" s="62">
        <f>E195</f>
        <v>0</v>
      </c>
      <c r="F194" s="62">
        <f>F195</f>
        <v>0</v>
      </c>
      <c r="G194" s="62">
        <f>G195</f>
        <v>0</v>
      </c>
    </row>
    <row r="195" spans="1:7" hidden="1" x14ac:dyDescent="0.2">
      <c r="A195" s="21" t="s">
        <v>34</v>
      </c>
      <c r="B195" s="50">
        <v>11</v>
      </c>
      <c r="C195" s="19" t="s">
        <v>35</v>
      </c>
      <c r="D195" s="20">
        <v>0</v>
      </c>
      <c r="E195" s="20"/>
      <c r="F195" s="20"/>
      <c r="G195" s="20">
        <f t="shared" ref="G195" si="52">D195+E195-F195</f>
        <v>0</v>
      </c>
    </row>
    <row r="197" spans="1:7" ht="90" customHeight="1" x14ac:dyDescent="0.2"/>
  </sheetData>
  <autoFilter ref="A6:G195"/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showGridLines="0" zoomScale="130" zoomScaleNormal="130" zoomScalePageLayoutView="110" workbookViewId="0">
      <pane ySplit="4" topLeftCell="A5" activePane="bottomLeft" state="frozen"/>
      <selection pane="bottomLeft" activeCell="C1" sqref="C1"/>
    </sheetView>
  </sheetViews>
  <sheetFormatPr defaultRowHeight="12.5" x14ac:dyDescent="0.2"/>
  <cols>
    <col min="1" max="1" width="11" style="23" customWidth="1"/>
    <col min="2" max="2" width="6.75" style="24" customWidth="1"/>
    <col min="3" max="3" width="42.375" customWidth="1"/>
    <col min="4" max="4" width="12.75" customWidth="1"/>
    <col min="5" max="6" width="12.875" customWidth="1"/>
    <col min="7" max="7" width="12.625" customWidth="1"/>
    <col min="8" max="8" width="17.875" customWidth="1"/>
    <col min="9" max="9" width="9.25" customWidth="1"/>
    <col min="10" max="10" width="17" customWidth="1"/>
    <col min="11" max="11" width="9.625" bestFit="1" customWidth="1"/>
    <col min="12" max="12" width="17.125" customWidth="1"/>
    <col min="13" max="13" width="9.625" bestFit="1" customWidth="1"/>
  </cols>
  <sheetData>
    <row r="1" spans="1:9" ht="70.650000000000006" customHeight="1" x14ac:dyDescent="0.2"/>
    <row r="2" spans="1:9" x14ac:dyDescent="0.2">
      <c r="A2" s="3" t="s">
        <v>129</v>
      </c>
      <c r="B2" s="4"/>
    </row>
    <row r="4" spans="1:9" s="9" customFormat="1" ht="38.25" customHeight="1" x14ac:dyDescent="0.2">
      <c r="A4" s="5" t="s">
        <v>1</v>
      </c>
      <c r="B4" s="6" t="s">
        <v>2</v>
      </c>
      <c r="C4" s="5" t="s">
        <v>3</v>
      </c>
      <c r="D4" s="7" t="s">
        <v>130</v>
      </c>
      <c r="E4" s="7" t="s">
        <v>104</v>
      </c>
      <c r="F4" s="7" t="s">
        <v>105</v>
      </c>
      <c r="G4" s="7" t="s">
        <v>114</v>
      </c>
      <c r="H4" s="8"/>
      <c r="I4" s="8"/>
    </row>
    <row r="5" spans="1:9" x14ac:dyDescent="0.2">
      <c r="A5" s="10" t="s">
        <v>4</v>
      </c>
      <c r="B5" s="11"/>
      <c r="C5" s="12" t="s">
        <v>0</v>
      </c>
      <c r="D5" s="13">
        <f>D6</f>
        <v>108696102</v>
      </c>
      <c r="E5" s="13">
        <f t="shared" ref="E5:G7" si="0">E6</f>
        <v>5097454</v>
      </c>
      <c r="F5" s="13">
        <f t="shared" si="0"/>
        <v>6676017</v>
      </c>
      <c r="G5" s="13">
        <f>G6</f>
        <v>107117539</v>
      </c>
    </row>
    <row r="6" spans="1:9" x14ac:dyDescent="0.2">
      <c r="A6" s="14" t="s">
        <v>5</v>
      </c>
      <c r="B6" s="47"/>
      <c r="C6" s="15" t="s">
        <v>6</v>
      </c>
      <c r="D6" s="13">
        <f>D7</f>
        <v>108696102</v>
      </c>
      <c r="E6" s="13">
        <f t="shared" si="0"/>
        <v>5097454</v>
      </c>
      <c r="F6" s="13">
        <f t="shared" si="0"/>
        <v>6676017</v>
      </c>
      <c r="G6" s="13">
        <f t="shared" si="0"/>
        <v>107117539</v>
      </c>
    </row>
    <row r="7" spans="1:9" ht="22.15" x14ac:dyDescent="0.2">
      <c r="A7" s="16" t="s">
        <v>7</v>
      </c>
      <c r="B7" s="47"/>
      <c r="C7" s="17" t="s">
        <v>8</v>
      </c>
      <c r="D7" s="18">
        <f>D8</f>
        <v>108696102</v>
      </c>
      <c r="E7" s="18">
        <f>E8</f>
        <v>5097454</v>
      </c>
      <c r="F7" s="18">
        <f>F8</f>
        <v>6676017</v>
      </c>
      <c r="G7" s="18">
        <f t="shared" si="0"/>
        <v>107117539</v>
      </c>
    </row>
    <row r="8" spans="1:9" ht="13.15" thickBot="1" x14ac:dyDescent="0.25">
      <c r="A8" s="44" t="s">
        <v>9</v>
      </c>
      <c r="B8" s="48"/>
      <c r="C8" s="45" t="s">
        <v>10</v>
      </c>
      <c r="D8" s="46">
        <f>D9+D34+D37+D40+D43+D46+D49+D63+D67+D70+D75+D78+D81+D94+D97+D144+D148+D170+D174+D186</f>
        <v>108696102</v>
      </c>
      <c r="E8" s="46">
        <f>E9+E34+E37+E40+E43+E46+E49+E63+E67+E70+E75+E78+E81+E94+E97+E144+E148+E170+E174+E186</f>
        <v>5097454</v>
      </c>
      <c r="F8" s="46">
        <f>F9+F34+F37+F40+F43+F46+F49+F63+F67+F70+F75+F78+F81+F94+F97+F144+F148+F170+F174+F186</f>
        <v>6676017</v>
      </c>
      <c r="G8" s="46">
        <f>G9+G34+G37+G40+G43+G46+G49+G63+G67+G70+G75+G78+G81+G94+G97+G144+G148+G170+G174+G186</f>
        <v>107117539</v>
      </c>
    </row>
    <row r="9" spans="1:9" ht="13.15" thickBot="1" x14ac:dyDescent="0.25">
      <c r="A9" s="39" t="s">
        <v>11</v>
      </c>
      <c r="B9" s="49"/>
      <c r="C9" s="40" t="s">
        <v>12</v>
      </c>
      <c r="D9" s="41">
        <f>D10+D16+D28+D32+D30</f>
        <v>69961699</v>
      </c>
      <c r="E9" s="41">
        <f>E10+E16+E28+E32+E30</f>
        <v>2290590</v>
      </c>
      <c r="F9" s="41">
        <f>F10+F16+F28+F32+F30</f>
        <v>1761318</v>
      </c>
      <c r="G9" s="41">
        <f>G10+G16+G28+G32+G30</f>
        <v>70490971</v>
      </c>
    </row>
    <row r="10" spans="1:9" x14ac:dyDescent="0.2">
      <c r="A10" s="55" t="s">
        <v>13</v>
      </c>
      <c r="B10" s="56"/>
      <c r="C10" s="57" t="s">
        <v>14</v>
      </c>
      <c r="D10" s="58">
        <f>SUM(D11:D15)</f>
        <v>58596736</v>
      </c>
      <c r="E10" s="58">
        <f>SUM(E11:E15)</f>
        <v>1112040</v>
      </c>
      <c r="F10" s="58">
        <f>SUM(F11:F15)</f>
        <v>1744240</v>
      </c>
      <c r="G10" s="58">
        <f>SUM(G11:G15)</f>
        <v>57964536</v>
      </c>
    </row>
    <row r="11" spans="1:9" x14ac:dyDescent="0.2">
      <c r="A11" s="21" t="s">
        <v>15</v>
      </c>
      <c r="B11" s="50">
        <v>11</v>
      </c>
      <c r="C11" s="19" t="s">
        <v>16</v>
      </c>
      <c r="D11" s="20">
        <v>48676520</v>
      </c>
      <c r="E11" s="20">
        <v>80000</v>
      </c>
      <c r="F11" s="20">
        <v>1500000</v>
      </c>
      <c r="G11" s="20">
        <f>D11+E11-F11</f>
        <v>47256520</v>
      </c>
    </row>
    <row r="12" spans="1:9" x14ac:dyDescent="0.2">
      <c r="A12" s="21" t="s">
        <v>15</v>
      </c>
      <c r="B12" s="50">
        <v>31</v>
      </c>
      <c r="C12" s="19" t="s">
        <v>16</v>
      </c>
      <c r="D12" s="20">
        <v>0</v>
      </c>
      <c r="E12" s="20">
        <v>70000</v>
      </c>
      <c r="F12" s="20"/>
      <c r="G12" s="20">
        <f>D12+E12-F12</f>
        <v>70000</v>
      </c>
    </row>
    <row r="13" spans="1:9" x14ac:dyDescent="0.2">
      <c r="A13" s="21" t="s">
        <v>17</v>
      </c>
      <c r="B13" s="50">
        <v>11</v>
      </c>
      <c r="C13" s="19" t="s">
        <v>18</v>
      </c>
      <c r="D13" s="20">
        <v>1547855</v>
      </c>
      <c r="E13" s="20">
        <v>950000</v>
      </c>
      <c r="F13" s="20"/>
      <c r="G13" s="20">
        <f>D13+E13-F13</f>
        <v>2497855</v>
      </c>
    </row>
    <row r="14" spans="1:9" x14ac:dyDescent="0.2">
      <c r="A14" s="21" t="s">
        <v>19</v>
      </c>
      <c r="B14" s="50">
        <v>11</v>
      </c>
      <c r="C14" s="19" t="s">
        <v>20</v>
      </c>
      <c r="D14" s="20">
        <v>8372361</v>
      </c>
      <c r="E14" s="20"/>
      <c r="F14" s="20">
        <v>244240</v>
      </c>
      <c r="G14" s="20">
        <f>D14+E14-F14</f>
        <v>8128121</v>
      </c>
    </row>
    <row r="15" spans="1:9" x14ac:dyDescent="0.2">
      <c r="A15" s="21" t="s">
        <v>19</v>
      </c>
      <c r="B15" s="50">
        <v>31</v>
      </c>
      <c r="C15" s="19" t="s">
        <v>20</v>
      </c>
      <c r="D15" s="20">
        <v>0</v>
      </c>
      <c r="E15" s="20">
        <v>12040</v>
      </c>
      <c r="F15" s="20"/>
      <c r="G15" s="20">
        <f>D15+E15-F15</f>
        <v>12040</v>
      </c>
    </row>
    <row r="16" spans="1:9" x14ac:dyDescent="0.2">
      <c r="A16" s="59" t="s">
        <v>21</v>
      </c>
      <c r="B16" s="60"/>
      <c r="C16" s="61" t="s">
        <v>22</v>
      </c>
      <c r="D16" s="62">
        <f>SUM(D17:D27)</f>
        <v>11204463</v>
      </c>
      <c r="E16" s="62">
        <f>SUM(E17:E27)</f>
        <v>1147300</v>
      </c>
      <c r="F16" s="62">
        <f>SUM(F17:F27)</f>
        <v>0</v>
      </c>
      <c r="G16" s="62">
        <f>SUM(G17:G27)</f>
        <v>12351763</v>
      </c>
    </row>
    <row r="17" spans="1:7" x14ac:dyDescent="0.2">
      <c r="A17" s="21" t="s">
        <v>23</v>
      </c>
      <c r="B17" s="50">
        <v>11</v>
      </c>
      <c r="C17" s="19" t="s">
        <v>24</v>
      </c>
      <c r="D17" s="20">
        <v>3308828</v>
      </c>
      <c r="E17" s="20">
        <v>155000</v>
      </c>
      <c r="F17" s="20"/>
      <c r="G17" s="20">
        <f t="shared" ref="G17:G27" si="1">D17+E17-F17</f>
        <v>3463828</v>
      </c>
    </row>
    <row r="18" spans="1:7" x14ac:dyDescent="0.2">
      <c r="A18" s="21" t="s">
        <v>23</v>
      </c>
      <c r="B18" s="50">
        <v>31</v>
      </c>
      <c r="C18" s="19" t="s">
        <v>24</v>
      </c>
      <c r="D18" s="20">
        <v>30000</v>
      </c>
      <c r="E18" s="20">
        <v>5000</v>
      </c>
      <c r="F18" s="20"/>
      <c r="G18" s="20">
        <f t="shared" si="1"/>
        <v>35000</v>
      </c>
    </row>
    <row r="19" spans="1:7" x14ac:dyDescent="0.2">
      <c r="A19" s="21">
        <v>321</v>
      </c>
      <c r="B19" s="50">
        <v>51</v>
      </c>
      <c r="C19" s="19" t="s">
        <v>24</v>
      </c>
      <c r="D19" s="20">
        <v>500000</v>
      </c>
      <c r="E19" s="20"/>
      <c r="F19" s="20"/>
      <c r="G19" s="20">
        <f t="shared" si="1"/>
        <v>500000</v>
      </c>
    </row>
    <row r="20" spans="1:7" x14ac:dyDescent="0.2">
      <c r="A20" s="21" t="s">
        <v>25</v>
      </c>
      <c r="B20" s="50">
        <v>11</v>
      </c>
      <c r="C20" s="19" t="s">
        <v>26</v>
      </c>
      <c r="D20" s="20">
        <v>1700081</v>
      </c>
      <c r="E20" s="20">
        <v>130000</v>
      </c>
      <c r="F20" s="20"/>
      <c r="G20" s="20">
        <f t="shared" si="1"/>
        <v>1830081</v>
      </c>
    </row>
    <row r="21" spans="1:7" x14ac:dyDescent="0.2">
      <c r="A21" s="21">
        <v>322</v>
      </c>
      <c r="B21" s="50">
        <v>31</v>
      </c>
      <c r="C21" s="19" t="s">
        <v>26</v>
      </c>
      <c r="D21" s="20">
        <v>133300</v>
      </c>
      <c r="E21" s="20">
        <v>300</v>
      </c>
      <c r="F21" s="20"/>
      <c r="G21" s="20">
        <f t="shared" si="1"/>
        <v>133600</v>
      </c>
    </row>
    <row r="22" spans="1:7" x14ac:dyDescent="0.2">
      <c r="A22" s="21" t="s">
        <v>27</v>
      </c>
      <c r="B22" s="50">
        <v>11</v>
      </c>
      <c r="C22" s="19" t="s">
        <v>28</v>
      </c>
      <c r="D22" s="20">
        <v>4828109</v>
      </c>
      <c r="E22" s="20">
        <v>828000</v>
      </c>
      <c r="F22" s="20"/>
      <c r="G22" s="20">
        <f t="shared" si="1"/>
        <v>5656109</v>
      </c>
    </row>
    <row r="23" spans="1:7" x14ac:dyDescent="0.2">
      <c r="A23" s="21">
        <v>323</v>
      </c>
      <c r="B23" s="50">
        <v>31</v>
      </c>
      <c r="C23" s="19" t="s">
        <v>28</v>
      </c>
      <c r="D23" s="20">
        <v>61500</v>
      </c>
      <c r="E23" s="20"/>
      <c r="F23" s="20"/>
      <c r="G23" s="20">
        <f t="shared" si="1"/>
        <v>61500</v>
      </c>
    </row>
    <row r="24" spans="1:7" ht="15.25" customHeight="1" x14ac:dyDescent="0.2">
      <c r="A24" s="21">
        <v>324</v>
      </c>
      <c r="B24" s="50">
        <v>11</v>
      </c>
      <c r="C24" s="19" t="s">
        <v>29</v>
      </c>
      <c r="D24" s="20">
        <v>218000</v>
      </c>
      <c r="E24" s="20"/>
      <c r="F24" s="20"/>
      <c r="G24" s="20">
        <f t="shared" si="1"/>
        <v>218000</v>
      </c>
    </row>
    <row r="25" spans="1:7" ht="15.25" customHeight="1" x14ac:dyDescent="0.2">
      <c r="A25" s="21">
        <v>324</v>
      </c>
      <c r="B25" s="50">
        <v>52</v>
      </c>
      <c r="C25" s="19" t="s">
        <v>29</v>
      </c>
      <c r="D25" s="20">
        <v>190000</v>
      </c>
      <c r="E25" s="20"/>
      <c r="F25" s="20"/>
      <c r="G25" s="20">
        <f t="shared" si="1"/>
        <v>190000</v>
      </c>
    </row>
    <row r="26" spans="1:7" x14ac:dyDescent="0.2">
      <c r="A26" s="21" t="s">
        <v>30</v>
      </c>
      <c r="B26" s="50">
        <v>11</v>
      </c>
      <c r="C26" s="19" t="s">
        <v>31</v>
      </c>
      <c r="D26" s="20">
        <v>224645</v>
      </c>
      <c r="E26" s="20">
        <v>29000</v>
      </c>
      <c r="F26" s="20"/>
      <c r="G26" s="20">
        <f t="shared" si="1"/>
        <v>253645</v>
      </c>
    </row>
    <row r="27" spans="1:7" x14ac:dyDescent="0.2">
      <c r="A27" s="21" t="s">
        <v>30</v>
      </c>
      <c r="B27" s="50">
        <v>31</v>
      </c>
      <c r="C27" s="19" t="s">
        <v>31</v>
      </c>
      <c r="D27" s="20">
        <v>10000</v>
      </c>
      <c r="E27" s="20"/>
      <c r="F27" s="20"/>
      <c r="G27" s="20">
        <f t="shared" si="1"/>
        <v>10000</v>
      </c>
    </row>
    <row r="28" spans="1:7" x14ac:dyDescent="0.2">
      <c r="A28" s="59" t="s">
        <v>32</v>
      </c>
      <c r="B28" s="60"/>
      <c r="C28" s="61" t="s">
        <v>33</v>
      </c>
      <c r="D28" s="62">
        <f>D29</f>
        <v>7500</v>
      </c>
      <c r="E28" s="62">
        <f>E29</f>
        <v>0</v>
      </c>
      <c r="F28" s="62">
        <f>F29</f>
        <v>0</v>
      </c>
      <c r="G28" s="62">
        <f>G29</f>
        <v>7500</v>
      </c>
    </row>
    <row r="29" spans="1:7" x14ac:dyDescent="0.2">
      <c r="A29" s="21" t="s">
        <v>34</v>
      </c>
      <c r="B29" s="50">
        <v>11</v>
      </c>
      <c r="C29" s="19" t="s">
        <v>35</v>
      </c>
      <c r="D29" s="20">
        <v>7500</v>
      </c>
      <c r="E29" s="20"/>
      <c r="F29" s="20"/>
      <c r="G29" s="20">
        <f>D29+E29-F29</f>
        <v>7500</v>
      </c>
    </row>
    <row r="30" spans="1:7" ht="22.15" x14ac:dyDescent="0.2">
      <c r="A30" s="59">
        <v>37</v>
      </c>
      <c r="B30" s="60"/>
      <c r="C30" s="61" t="s">
        <v>37</v>
      </c>
      <c r="D30" s="62">
        <f>D31</f>
        <v>63000</v>
      </c>
      <c r="E30" s="62">
        <f>E31</f>
        <v>1250</v>
      </c>
      <c r="F30" s="62">
        <f>F31</f>
        <v>0</v>
      </c>
      <c r="G30" s="62">
        <f>G31</f>
        <v>64250</v>
      </c>
    </row>
    <row r="31" spans="1:7" x14ac:dyDescent="0.2">
      <c r="A31" s="21">
        <v>372</v>
      </c>
      <c r="B31" s="50">
        <v>11</v>
      </c>
      <c r="C31" s="19" t="s">
        <v>38</v>
      </c>
      <c r="D31" s="20">
        <v>63000</v>
      </c>
      <c r="E31" s="20">
        <v>1250</v>
      </c>
      <c r="F31" s="20"/>
      <c r="G31" s="20">
        <f>D31+E31-F31</f>
        <v>64250</v>
      </c>
    </row>
    <row r="32" spans="1:7" x14ac:dyDescent="0.2">
      <c r="A32" s="59" t="s">
        <v>39</v>
      </c>
      <c r="B32" s="60"/>
      <c r="C32" s="61" t="s">
        <v>40</v>
      </c>
      <c r="D32" s="62">
        <f>D33</f>
        <v>90000</v>
      </c>
      <c r="E32" s="62">
        <f>E33</f>
        <v>30000</v>
      </c>
      <c r="F32" s="62">
        <f>F33</f>
        <v>17078</v>
      </c>
      <c r="G32" s="62">
        <f>G33</f>
        <v>102922</v>
      </c>
    </row>
    <row r="33" spans="1:9" ht="13.15" thickBot="1" x14ac:dyDescent="0.25">
      <c r="A33" s="21" t="s">
        <v>41</v>
      </c>
      <c r="B33" s="50">
        <v>11</v>
      </c>
      <c r="C33" s="19" t="s">
        <v>42</v>
      </c>
      <c r="D33" s="20">
        <v>90000</v>
      </c>
      <c r="E33" s="20">
        <v>30000</v>
      </c>
      <c r="F33" s="20">
        <v>17078</v>
      </c>
      <c r="G33" s="20">
        <f>D33+E33-F33</f>
        <v>102922</v>
      </c>
    </row>
    <row r="34" spans="1:9" ht="13.15" thickBot="1" x14ac:dyDescent="0.25">
      <c r="A34" s="39" t="s">
        <v>43</v>
      </c>
      <c r="B34" s="52"/>
      <c r="C34" s="40" t="s">
        <v>44</v>
      </c>
      <c r="D34" s="41">
        <f t="shared" ref="D34:G35" si="2">D35</f>
        <v>150000</v>
      </c>
      <c r="E34" s="41">
        <f t="shared" si="2"/>
        <v>0</v>
      </c>
      <c r="F34" s="41">
        <f t="shared" si="2"/>
        <v>92564</v>
      </c>
      <c r="G34" s="42">
        <f t="shared" si="2"/>
        <v>57436</v>
      </c>
    </row>
    <row r="35" spans="1:9" x14ac:dyDescent="0.2">
      <c r="A35" s="55" t="s">
        <v>21</v>
      </c>
      <c r="B35" s="63"/>
      <c r="C35" s="57" t="s">
        <v>22</v>
      </c>
      <c r="D35" s="58">
        <f t="shared" si="2"/>
        <v>150000</v>
      </c>
      <c r="E35" s="58">
        <f t="shared" si="2"/>
        <v>0</v>
      </c>
      <c r="F35" s="58">
        <f t="shared" si="2"/>
        <v>92564</v>
      </c>
      <c r="G35" s="58">
        <f t="shared" si="2"/>
        <v>57436</v>
      </c>
      <c r="I35" s="22"/>
    </row>
    <row r="36" spans="1:9" ht="13.15" thickBot="1" x14ac:dyDescent="0.25">
      <c r="A36" s="29" t="s">
        <v>27</v>
      </c>
      <c r="B36" s="51">
        <v>11</v>
      </c>
      <c r="C36" s="30" t="s">
        <v>28</v>
      </c>
      <c r="D36" s="31">
        <v>150000</v>
      </c>
      <c r="E36" s="31"/>
      <c r="F36" s="31">
        <v>92564</v>
      </c>
      <c r="G36" s="31">
        <f>D36+E36-F36</f>
        <v>57436</v>
      </c>
    </row>
    <row r="37" spans="1:9" ht="13.15" thickBot="1" x14ac:dyDescent="0.25">
      <c r="A37" s="39" t="s">
        <v>45</v>
      </c>
      <c r="B37" s="52"/>
      <c r="C37" s="40" t="s">
        <v>46</v>
      </c>
      <c r="D37" s="41">
        <f t="shared" ref="D37:G38" si="3">D38</f>
        <v>65000</v>
      </c>
      <c r="E37" s="41">
        <f t="shared" si="3"/>
        <v>0</v>
      </c>
      <c r="F37" s="41">
        <f t="shared" si="3"/>
        <v>2500</v>
      </c>
      <c r="G37" s="42">
        <f t="shared" si="3"/>
        <v>62500</v>
      </c>
    </row>
    <row r="38" spans="1:9" x14ac:dyDescent="0.2">
      <c r="A38" s="55" t="s">
        <v>21</v>
      </c>
      <c r="B38" s="63"/>
      <c r="C38" s="57" t="s">
        <v>22</v>
      </c>
      <c r="D38" s="58">
        <f t="shared" si="3"/>
        <v>65000</v>
      </c>
      <c r="E38" s="58">
        <f t="shared" si="3"/>
        <v>0</v>
      </c>
      <c r="F38" s="58">
        <f t="shared" si="3"/>
        <v>2500</v>
      </c>
      <c r="G38" s="58">
        <f t="shared" si="3"/>
        <v>62500</v>
      </c>
    </row>
    <row r="39" spans="1:9" ht="13.15" thickBot="1" x14ac:dyDescent="0.25">
      <c r="A39" s="29" t="s">
        <v>27</v>
      </c>
      <c r="B39" s="51">
        <v>11</v>
      </c>
      <c r="C39" s="30" t="s">
        <v>28</v>
      </c>
      <c r="D39" s="31">
        <v>65000</v>
      </c>
      <c r="E39" s="31"/>
      <c r="F39" s="31">
        <v>2500</v>
      </c>
      <c r="G39" s="31">
        <f>D39+E39-F39</f>
        <v>62500</v>
      </c>
    </row>
    <row r="40" spans="1:9" ht="13.15" thickBot="1" x14ac:dyDescent="0.25">
      <c r="A40" s="39" t="s">
        <v>47</v>
      </c>
      <c r="B40" s="52"/>
      <c r="C40" s="40" t="s">
        <v>48</v>
      </c>
      <c r="D40" s="41">
        <f t="shared" ref="D40:G41" si="4">D41</f>
        <v>800000</v>
      </c>
      <c r="E40" s="41">
        <f t="shared" si="4"/>
        <v>0</v>
      </c>
      <c r="F40" s="41">
        <f t="shared" si="4"/>
        <v>50000</v>
      </c>
      <c r="G40" s="42">
        <f t="shared" si="4"/>
        <v>750000</v>
      </c>
    </row>
    <row r="41" spans="1:9" x14ac:dyDescent="0.2">
      <c r="A41" s="55" t="s">
        <v>21</v>
      </c>
      <c r="B41" s="63"/>
      <c r="C41" s="57" t="s">
        <v>22</v>
      </c>
      <c r="D41" s="58">
        <f t="shared" si="4"/>
        <v>800000</v>
      </c>
      <c r="E41" s="58">
        <f t="shared" si="4"/>
        <v>0</v>
      </c>
      <c r="F41" s="58">
        <f t="shared" si="4"/>
        <v>50000</v>
      </c>
      <c r="G41" s="58">
        <f t="shared" si="4"/>
        <v>750000</v>
      </c>
    </row>
    <row r="42" spans="1:9" ht="13.15" thickBot="1" x14ac:dyDescent="0.25">
      <c r="A42" s="29" t="s">
        <v>27</v>
      </c>
      <c r="B42" s="51">
        <v>11</v>
      </c>
      <c r="C42" s="30" t="s">
        <v>28</v>
      </c>
      <c r="D42" s="31">
        <v>800000</v>
      </c>
      <c r="E42" s="31"/>
      <c r="F42" s="31">
        <v>50000</v>
      </c>
      <c r="G42" s="31">
        <f>D42+E42-F42</f>
        <v>750000</v>
      </c>
    </row>
    <row r="43" spans="1:9" ht="22.85" thickBot="1" x14ac:dyDescent="0.25">
      <c r="A43" s="39" t="s">
        <v>49</v>
      </c>
      <c r="B43" s="52"/>
      <c r="C43" s="40" t="s">
        <v>50</v>
      </c>
      <c r="D43" s="41">
        <f t="shared" ref="D43:G44" si="5">D44</f>
        <v>220000</v>
      </c>
      <c r="E43" s="41">
        <f t="shared" si="5"/>
        <v>0</v>
      </c>
      <c r="F43" s="41">
        <f t="shared" si="5"/>
        <v>18000</v>
      </c>
      <c r="G43" s="42">
        <f t="shared" si="5"/>
        <v>202000</v>
      </c>
    </row>
    <row r="44" spans="1:9" x14ac:dyDescent="0.2">
      <c r="A44" s="55" t="s">
        <v>21</v>
      </c>
      <c r="B44" s="63"/>
      <c r="C44" s="57" t="s">
        <v>22</v>
      </c>
      <c r="D44" s="58">
        <f t="shared" si="5"/>
        <v>220000</v>
      </c>
      <c r="E44" s="58">
        <f t="shared" si="5"/>
        <v>0</v>
      </c>
      <c r="F44" s="58">
        <f t="shared" si="5"/>
        <v>18000</v>
      </c>
      <c r="G44" s="58">
        <f t="shared" si="5"/>
        <v>202000</v>
      </c>
    </row>
    <row r="45" spans="1:9" ht="13.15" thickBot="1" x14ac:dyDescent="0.25">
      <c r="A45" s="29" t="s">
        <v>27</v>
      </c>
      <c r="B45" s="51">
        <v>11</v>
      </c>
      <c r="C45" s="30" t="s">
        <v>28</v>
      </c>
      <c r="D45" s="31">
        <v>220000</v>
      </c>
      <c r="E45" s="31"/>
      <c r="F45" s="31">
        <v>18000</v>
      </c>
      <c r="G45" s="31">
        <f>D45+E45-F45</f>
        <v>202000</v>
      </c>
    </row>
    <row r="46" spans="1:9" ht="13.15" thickBot="1" x14ac:dyDescent="0.25">
      <c r="A46" s="39" t="s">
        <v>51</v>
      </c>
      <c r="B46" s="52"/>
      <c r="C46" s="40" t="s">
        <v>52</v>
      </c>
      <c r="D46" s="41">
        <f t="shared" ref="D46:G47" si="6">D47</f>
        <v>525000</v>
      </c>
      <c r="E46" s="41">
        <f t="shared" si="6"/>
        <v>0</v>
      </c>
      <c r="F46" s="41">
        <f t="shared" si="6"/>
        <v>60000</v>
      </c>
      <c r="G46" s="42">
        <f t="shared" si="6"/>
        <v>465000</v>
      </c>
    </row>
    <row r="47" spans="1:9" x14ac:dyDescent="0.2">
      <c r="A47" s="55" t="s">
        <v>21</v>
      </c>
      <c r="B47" s="63"/>
      <c r="C47" s="57" t="s">
        <v>22</v>
      </c>
      <c r="D47" s="58">
        <f t="shared" si="6"/>
        <v>525000</v>
      </c>
      <c r="E47" s="58">
        <f t="shared" si="6"/>
        <v>0</v>
      </c>
      <c r="F47" s="58">
        <f t="shared" si="6"/>
        <v>60000</v>
      </c>
      <c r="G47" s="58">
        <f t="shared" si="6"/>
        <v>465000</v>
      </c>
    </row>
    <row r="48" spans="1:9" ht="13.15" thickBot="1" x14ac:dyDescent="0.25">
      <c r="A48" s="29" t="s">
        <v>27</v>
      </c>
      <c r="B48" s="51">
        <v>11</v>
      </c>
      <c r="C48" s="30" t="s">
        <v>28</v>
      </c>
      <c r="D48" s="31">
        <v>525000</v>
      </c>
      <c r="E48" s="31"/>
      <c r="F48" s="31">
        <v>60000</v>
      </c>
      <c r="G48" s="31">
        <f>D48+E48-F48</f>
        <v>465000</v>
      </c>
    </row>
    <row r="49" spans="1:7" ht="13.15" thickBot="1" x14ac:dyDescent="0.25">
      <c r="A49" s="39" t="s">
        <v>115</v>
      </c>
      <c r="B49" s="49"/>
      <c r="C49" s="40" t="s">
        <v>116</v>
      </c>
      <c r="D49" s="41">
        <f>D50+D53+D55+D57+D60</f>
        <v>5267740</v>
      </c>
      <c r="E49" s="41">
        <f>E50+E53+E55+E57+E60</f>
        <v>687938</v>
      </c>
      <c r="F49" s="41">
        <f>F50+F53+F55+F57+F60</f>
        <v>1610000</v>
      </c>
      <c r="G49" s="41">
        <f t="shared" ref="G49" si="7">G50+G53+G55+G57+G60</f>
        <v>4345678</v>
      </c>
    </row>
    <row r="50" spans="1:7" x14ac:dyDescent="0.2">
      <c r="A50" s="55" t="s">
        <v>13</v>
      </c>
      <c r="B50" s="56"/>
      <c r="C50" s="57" t="s">
        <v>14</v>
      </c>
      <c r="D50" s="58">
        <f>SUM(D51:D52)</f>
        <v>342740</v>
      </c>
      <c r="E50" s="58">
        <f>SUM(E51:E52)</f>
        <v>0</v>
      </c>
      <c r="F50" s="58">
        <f>SUM(F51:F52)</f>
        <v>0</v>
      </c>
      <c r="G50" s="58">
        <f>SUM(G51:G52)</f>
        <v>342740</v>
      </c>
    </row>
    <row r="51" spans="1:7" x14ac:dyDescent="0.2">
      <c r="A51" s="21" t="s">
        <v>15</v>
      </c>
      <c r="B51" s="50">
        <v>11</v>
      </c>
      <c r="C51" s="19" t="s">
        <v>16</v>
      </c>
      <c r="D51" s="20">
        <v>292440</v>
      </c>
      <c r="E51" s="20"/>
      <c r="F51" s="20"/>
      <c r="G51" s="31">
        <f>D51+E51-F51</f>
        <v>292440</v>
      </c>
    </row>
    <row r="52" spans="1:7" x14ac:dyDescent="0.2">
      <c r="A52" s="21" t="s">
        <v>19</v>
      </c>
      <c r="B52" s="50">
        <v>11</v>
      </c>
      <c r="C52" s="19" t="s">
        <v>20</v>
      </c>
      <c r="D52" s="20">
        <v>50300</v>
      </c>
      <c r="E52" s="20"/>
      <c r="F52" s="20"/>
      <c r="G52" s="67">
        <f>D52+E52-F52</f>
        <v>50300</v>
      </c>
    </row>
    <row r="53" spans="1:7" x14ac:dyDescent="0.2">
      <c r="A53" s="55" t="s">
        <v>21</v>
      </c>
      <c r="B53" s="63"/>
      <c r="C53" s="57" t="s">
        <v>22</v>
      </c>
      <c r="D53" s="58">
        <f>D54</f>
        <v>925000</v>
      </c>
      <c r="E53" s="58">
        <f>E54</f>
        <v>310625</v>
      </c>
      <c r="F53" s="58">
        <f>F54</f>
        <v>110000</v>
      </c>
      <c r="G53" s="58">
        <f>G54</f>
        <v>1125625</v>
      </c>
    </row>
    <row r="54" spans="1:7" x14ac:dyDescent="0.2">
      <c r="A54" s="29" t="s">
        <v>27</v>
      </c>
      <c r="B54" s="51">
        <v>11</v>
      </c>
      <c r="C54" s="30" t="s">
        <v>28</v>
      </c>
      <c r="D54" s="31">
        <v>925000</v>
      </c>
      <c r="E54" s="31">
        <v>310625</v>
      </c>
      <c r="F54" s="31">
        <v>110000</v>
      </c>
      <c r="G54" s="31">
        <f>D54+E54-F54</f>
        <v>1125625</v>
      </c>
    </row>
    <row r="55" spans="1:7" x14ac:dyDescent="0.2">
      <c r="A55" s="59" t="s">
        <v>69</v>
      </c>
      <c r="B55" s="60"/>
      <c r="C55" s="61" t="s">
        <v>70</v>
      </c>
      <c r="D55" s="62">
        <f>D56</f>
        <v>0</v>
      </c>
      <c r="E55" s="62">
        <f>E56</f>
        <v>120000</v>
      </c>
      <c r="F55" s="62">
        <f>F56</f>
        <v>0</v>
      </c>
      <c r="G55" s="62">
        <f>G56</f>
        <v>120000</v>
      </c>
    </row>
    <row r="56" spans="1:7" x14ac:dyDescent="0.2">
      <c r="A56" s="21" t="s">
        <v>71</v>
      </c>
      <c r="B56" s="50">
        <v>11</v>
      </c>
      <c r="C56" s="19" t="s">
        <v>72</v>
      </c>
      <c r="D56" s="20">
        <v>0</v>
      </c>
      <c r="E56" s="20">
        <v>120000</v>
      </c>
      <c r="F56" s="20"/>
      <c r="G56" s="20">
        <f>D56+E56-F56</f>
        <v>120000</v>
      </c>
    </row>
    <row r="57" spans="1:7" x14ac:dyDescent="0.2">
      <c r="A57" s="59" t="s">
        <v>39</v>
      </c>
      <c r="B57" s="60"/>
      <c r="C57" s="61" t="s">
        <v>40</v>
      </c>
      <c r="D57" s="62">
        <f>SUM(D58:D59)</f>
        <v>2000000</v>
      </c>
      <c r="E57" s="62">
        <f>SUM(E58:E59)</f>
        <v>150000</v>
      </c>
      <c r="F57" s="62">
        <f>SUM(F58:F59)</f>
        <v>0</v>
      </c>
      <c r="G57" s="62">
        <f>SUM(G58:G59)</f>
        <v>2150000</v>
      </c>
    </row>
    <row r="58" spans="1:7" x14ac:dyDescent="0.2">
      <c r="A58" s="21" t="s">
        <v>41</v>
      </c>
      <c r="B58" s="50">
        <v>11</v>
      </c>
      <c r="C58" s="19" t="s">
        <v>42</v>
      </c>
      <c r="D58" s="20">
        <v>1500000</v>
      </c>
      <c r="E58" s="20">
        <v>150000</v>
      </c>
      <c r="F58" s="20"/>
      <c r="G58" s="20">
        <f>D58+E58-F58</f>
        <v>1650000</v>
      </c>
    </row>
    <row r="59" spans="1:7" x14ac:dyDescent="0.2">
      <c r="A59" s="21" t="s">
        <v>73</v>
      </c>
      <c r="B59" s="50">
        <v>11</v>
      </c>
      <c r="C59" s="19" t="s">
        <v>74</v>
      </c>
      <c r="D59" s="20">
        <v>500000</v>
      </c>
      <c r="E59" s="20"/>
      <c r="F59" s="20"/>
      <c r="G59" s="20">
        <f>D59+E59-F59</f>
        <v>500000</v>
      </c>
    </row>
    <row r="60" spans="1:7" x14ac:dyDescent="0.2">
      <c r="A60" s="59">
        <v>45</v>
      </c>
      <c r="B60" s="60"/>
      <c r="C60" s="61" t="s">
        <v>106</v>
      </c>
      <c r="D60" s="62">
        <f>SUM(D61:D62)</f>
        <v>2000000</v>
      </c>
      <c r="E60" s="62">
        <f>SUM(E61:E62)</f>
        <v>107313</v>
      </c>
      <c r="F60" s="62">
        <f>SUM(F61:F62)</f>
        <v>1500000</v>
      </c>
      <c r="G60" s="62">
        <f>SUM(G61:G62)</f>
        <v>607313</v>
      </c>
    </row>
    <row r="61" spans="1:7" x14ac:dyDescent="0.2">
      <c r="A61" s="21">
        <v>451</v>
      </c>
      <c r="B61" s="50">
        <v>11</v>
      </c>
      <c r="C61" s="19" t="s">
        <v>117</v>
      </c>
      <c r="D61" s="20">
        <v>2000000</v>
      </c>
      <c r="E61" s="20"/>
      <c r="F61" s="20">
        <v>1500000</v>
      </c>
      <c r="G61" s="20">
        <f>D61+E61-F61</f>
        <v>500000</v>
      </c>
    </row>
    <row r="62" spans="1:7" ht="13.15" thickBot="1" x14ac:dyDescent="0.25">
      <c r="A62" s="29">
        <v>452</v>
      </c>
      <c r="B62" s="51">
        <v>11</v>
      </c>
      <c r="C62" s="30" t="s">
        <v>118</v>
      </c>
      <c r="D62" s="31">
        <v>0</v>
      </c>
      <c r="E62" s="31">
        <v>107313</v>
      </c>
      <c r="F62" s="31"/>
      <c r="G62" s="31">
        <f>D62+E62-F62</f>
        <v>107313</v>
      </c>
    </row>
    <row r="63" spans="1:7" ht="13.15" thickBot="1" x14ac:dyDescent="0.25">
      <c r="A63" s="39" t="s">
        <v>55</v>
      </c>
      <c r="B63" s="52"/>
      <c r="C63" s="40" t="s">
        <v>56</v>
      </c>
      <c r="D63" s="41">
        <f>D64</f>
        <v>730000</v>
      </c>
      <c r="E63" s="41">
        <f>E64</f>
        <v>23690</v>
      </c>
      <c r="F63" s="41">
        <f>F64</f>
        <v>23690</v>
      </c>
      <c r="G63" s="42">
        <f>G64</f>
        <v>730000</v>
      </c>
    </row>
    <row r="64" spans="1:7" x14ac:dyDescent="0.2">
      <c r="A64" s="55" t="s">
        <v>21</v>
      </c>
      <c r="B64" s="63"/>
      <c r="C64" s="57" t="s">
        <v>22</v>
      </c>
      <c r="D64" s="58">
        <f>SUM(D65:D66)</f>
        <v>730000</v>
      </c>
      <c r="E64" s="58">
        <f>SUM(E65:E66)</f>
        <v>23690</v>
      </c>
      <c r="F64" s="58">
        <f>SUM(F65:F66)</f>
        <v>23690</v>
      </c>
      <c r="G64" s="58">
        <f>SUM(G65:G66)</f>
        <v>730000</v>
      </c>
    </row>
    <row r="65" spans="1:7" x14ac:dyDescent="0.2">
      <c r="A65" s="21" t="s">
        <v>25</v>
      </c>
      <c r="B65" s="50">
        <v>11</v>
      </c>
      <c r="C65" s="19" t="s">
        <v>26</v>
      </c>
      <c r="D65" s="20">
        <v>85000</v>
      </c>
      <c r="E65" s="20"/>
      <c r="F65" s="20">
        <v>23690</v>
      </c>
      <c r="G65" s="20">
        <f>D65+E65-F65</f>
        <v>61310</v>
      </c>
    </row>
    <row r="66" spans="1:7" ht="13.15" thickBot="1" x14ac:dyDescent="0.25">
      <c r="A66" s="29" t="s">
        <v>27</v>
      </c>
      <c r="B66" s="51">
        <v>11</v>
      </c>
      <c r="C66" s="30" t="s">
        <v>28</v>
      </c>
      <c r="D66" s="31">
        <v>645000</v>
      </c>
      <c r="E66" s="31">
        <v>23690</v>
      </c>
      <c r="F66" s="31"/>
      <c r="G66" s="31">
        <f>D66+E66-F66</f>
        <v>668690</v>
      </c>
    </row>
    <row r="67" spans="1:7" ht="22.85" thickBot="1" x14ac:dyDescent="0.25">
      <c r="A67" s="39" t="s">
        <v>57</v>
      </c>
      <c r="B67" s="52"/>
      <c r="C67" s="40" t="s">
        <v>58</v>
      </c>
      <c r="D67" s="41">
        <f t="shared" ref="D67:G68" si="8">D68</f>
        <v>877249</v>
      </c>
      <c r="E67" s="41">
        <f t="shared" si="8"/>
        <v>192000</v>
      </c>
      <c r="F67" s="41">
        <f t="shared" si="8"/>
        <v>0</v>
      </c>
      <c r="G67" s="42">
        <f t="shared" si="8"/>
        <v>1069249</v>
      </c>
    </row>
    <row r="68" spans="1:7" x14ac:dyDescent="0.2">
      <c r="A68" s="55" t="s">
        <v>21</v>
      </c>
      <c r="B68" s="63"/>
      <c r="C68" s="57" t="s">
        <v>22</v>
      </c>
      <c r="D68" s="58">
        <f t="shared" si="8"/>
        <v>877249</v>
      </c>
      <c r="E68" s="58">
        <f t="shared" si="8"/>
        <v>192000</v>
      </c>
      <c r="F68" s="58">
        <f t="shared" si="8"/>
        <v>0</v>
      </c>
      <c r="G68" s="58">
        <f t="shared" si="8"/>
        <v>1069249</v>
      </c>
    </row>
    <row r="69" spans="1:7" ht="13.15" thickBot="1" x14ac:dyDescent="0.25">
      <c r="A69" s="29" t="s">
        <v>27</v>
      </c>
      <c r="B69" s="51">
        <v>11</v>
      </c>
      <c r="C69" s="30" t="s">
        <v>28</v>
      </c>
      <c r="D69" s="31">
        <v>877249</v>
      </c>
      <c r="E69" s="31">
        <v>192000</v>
      </c>
      <c r="F69" s="31"/>
      <c r="G69" s="31">
        <f>D69+E69-F69</f>
        <v>1069249</v>
      </c>
    </row>
    <row r="70" spans="1:7" ht="13.15" thickBot="1" x14ac:dyDescent="0.25">
      <c r="A70" s="39" t="s">
        <v>59</v>
      </c>
      <c r="B70" s="52"/>
      <c r="C70" s="40" t="s">
        <v>60</v>
      </c>
      <c r="D70" s="41">
        <f>D71+D73</f>
        <v>0</v>
      </c>
      <c r="E70" s="41">
        <f>E71+E73</f>
        <v>46408</v>
      </c>
      <c r="F70" s="41">
        <f>F71+F73</f>
        <v>0</v>
      </c>
      <c r="G70" s="42">
        <f>G71+G73</f>
        <v>46408</v>
      </c>
    </row>
    <row r="71" spans="1:7" x14ac:dyDescent="0.2">
      <c r="A71" s="55" t="s">
        <v>21</v>
      </c>
      <c r="B71" s="63"/>
      <c r="C71" s="57" t="s">
        <v>22</v>
      </c>
      <c r="D71" s="58">
        <f>D72</f>
        <v>0</v>
      </c>
      <c r="E71" s="58">
        <f>E72</f>
        <v>46408</v>
      </c>
      <c r="F71" s="58">
        <f>F72</f>
        <v>0</v>
      </c>
      <c r="G71" s="58">
        <f>G72</f>
        <v>46408</v>
      </c>
    </row>
    <row r="72" spans="1:7" ht="13.15" thickBot="1" x14ac:dyDescent="0.25">
      <c r="A72" s="21" t="s">
        <v>27</v>
      </c>
      <c r="B72" s="50">
        <v>11</v>
      </c>
      <c r="C72" s="19" t="s">
        <v>28</v>
      </c>
      <c r="D72" s="20">
        <v>0</v>
      </c>
      <c r="E72" s="20">
        <v>46408</v>
      </c>
      <c r="F72" s="20"/>
      <c r="G72" s="20">
        <f>D72+E72-F72</f>
        <v>46408</v>
      </c>
    </row>
    <row r="73" spans="1:7" ht="22.15" hidden="1" x14ac:dyDescent="0.2">
      <c r="A73" s="59" t="s">
        <v>36</v>
      </c>
      <c r="B73" s="60"/>
      <c r="C73" s="61" t="s">
        <v>37</v>
      </c>
      <c r="D73" s="62">
        <f>D74</f>
        <v>0</v>
      </c>
      <c r="E73" s="62">
        <f>E74</f>
        <v>0</v>
      </c>
      <c r="F73" s="62">
        <f>F74</f>
        <v>0</v>
      </c>
      <c r="G73" s="62">
        <f>G74</f>
        <v>0</v>
      </c>
    </row>
    <row r="74" spans="1:7" ht="13.15" hidden="1" thickBot="1" x14ac:dyDescent="0.25">
      <c r="A74" s="29" t="s">
        <v>61</v>
      </c>
      <c r="B74" s="51">
        <v>11</v>
      </c>
      <c r="C74" s="30" t="s">
        <v>38</v>
      </c>
      <c r="D74" s="31">
        <v>0</v>
      </c>
      <c r="E74" s="31"/>
      <c r="F74" s="31"/>
      <c r="G74" s="31">
        <f>D74+E74-F74</f>
        <v>0</v>
      </c>
    </row>
    <row r="75" spans="1:7" ht="13.15" thickBot="1" x14ac:dyDescent="0.25">
      <c r="A75" s="39" t="s">
        <v>62</v>
      </c>
      <c r="B75" s="52"/>
      <c r="C75" s="40" t="s">
        <v>63</v>
      </c>
      <c r="D75" s="41">
        <f t="shared" ref="D75:G76" si="9">D76</f>
        <v>180000</v>
      </c>
      <c r="E75" s="41">
        <f t="shared" si="9"/>
        <v>14000</v>
      </c>
      <c r="F75" s="41">
        <f t="shared" si="9"/>
        <v>0</v>
      </c>
      <c r="G75" s="42">
        <f t="shared" si="9"/>
        <v>194000</v>
      </c>
    </row>
    <row r="76" spans="1:7" x14ac:dyDescent="0.2">
      <c r="A76" s="55" t="s">
        <v>21</v>
      </c>
      <c r="B76" s="63"/>
      <c r="C76" s="57" t="s">
        <v>22</v>
      </c>
      <c r="D76" s="58">
        <f t="shared" si="9"/>
        <v>180000</v>
      </c>
      <c r="E76" s="58">
        <f t="shared" si="9"/>
        <v>14000</v>
      </c>
      <c r="F76" s="58">
        <f t="shared" si="9"/>
        <v>0</v>
      </c>
      <c r="G76" s="58">
        <f t="shared" si="9"/>
        <v>194000</v>
      </c>
    </row>
    <row r="77" spans="1:7" ht="13.15" thickBot="1" x14ac:dyDescent="0.25">
      <c r="A77" s="29" t="s">
        <v>27</v>
      </c>
      <c r="B77" s="51">
        <v>11</v>
      </c>
      <c r="C77" s="30" t="s">
        <v>28</v>
      </c>
      <c r="D77" s="31">
        <v>180000</v>
      </c>
      <c r="E77" s="31">
        <v>14000</v>
      </c>
      <c r="F77" s="31"/>
      <c r="G77" s="31">
        <f>D77+E77-F77</f>
        <v>194000</v>
      </c>
    </row>
    <row r="78" spans="1:7" ht="13.15" thickBot="1" x14ac:dyDescent="0.25">
      <c r="A78" s="39" t="s">
        <v>64</v>
      </c>
      <c r="B78" s="52"/>
      <c r="C78" s="40" t="s">
        <v>65</v>
      </c>
      <c r="D78" s="41">
        <f t="shared" ref="D78:G79" si="10">D79</f>
        <v>90000</v>
      </c>
      <c r="E78" s="41">
        <f t="shared" si="10"/>
        <v>0</v>
      </c>
      <c r="F78" s="41">
        <f t="shared" si="10"/>
        <v>0</v>
      </c>
      <c r="G78" s="42">
        <f t="shared" si="10"/>
        <v>90000</v>
      </c>
    </row>
    <row r="79" spans="1:7" x14ac:dyDescent="0.2">
      <c r="A79" s="55" t="s">
        <v>21</v>
      </c>
      <c r="B79" s="63"/>
      <c r="C79" s="57" t="s">
        <v>22</v>
      </c>
      <c r="D79" s="58">
        <f t="shared" si="10"/>
        <v>90000</v>
      </c>
      <c r="E79" s="58">
        <f t="shared" si="10"/>
        <v>0</v>
      </c>
      <c r="F79" s="58">
        <f t="shared" si="10"/>
        <v>0</v>
      </c>
      <c r="G79" s="58">
        <f t="shared" si="10"/>
        <v>90000</v>
      </c>
    </row>
    <row r="80" spans="1:7" ht="13.15" thickBot="1" x14ac:dyDescent="0.25">
      <c r="A80" s="29" t="s">
        <v>27</v>
      </c>
      <c r="B80" s="51">
        <v>11</v>
      </c>
      <c r="C80" s="30" t="s">
        <v>28</v>
      </c>
      <c r="D80" s="31">
        <v>90000</v>
      </c>
      <c r="E80" s="31"/>
      <c r="F80" s="31"/>
      <c r="G80" s="31">
        <f>D80+E80-F80</f>
        <v>90000</v>
      </c>
    </row>
    <row r="81" spans="1:7" ht="13.15" thickBot="1" x14ac:dyDescent="0.25">
      <c r="A81" s="39" t="s">
        <v>67</v>
      </c>
      <c r="B81" s="52"/>
      <c r="C81" s="40" t="s">
        <v>68</v>
      </c>
      <c r="D81" s="41">
        <f>D82+D86+D88+D91</f>
        <v>8245849</v>
      </c>
      <c r="E81" s="41">
        <f>E82+E86+E88+E91</f>
        <v>496000</v>
      </c>
      <c r="F81" s="41">
        <f>F82+F86+F88+F91</f>
        <v>1022500</v>
      </c>
      <c r="G81" s="41">
        <f>G82+G86+G88+G91</f>
        <v>7719349</v>
      </c>
    </row>
    <row r="82" spans="1:7" x14ac:dyDescent="0.2">
      <c r="A82" s="55" t="s">
        <v>21</v>
      </c>
      <c r="B82" s="63"/>
      <c r="C82" s="57" t="s">
        <v>22</v>
      </c>
      <c r="D82" s="58">
        <f>SUM(D83:D85)</f>
        <v>6189088</v>
      </c>
      <c r="E82" s="58">
        <f>SUM(E83:E85)</f>
        <v>96000</v>
      </c>
      <c r="F82" s="58">
        <f>SUM(F83:F85)</f>
        <v>712500</v>
      </c>
      <c r="G82" s="58">
        <f>SUM(G83:G85)</f>
        <v>5572588</v>
      </c>
    </row>
    <row r="83" spans="1:7" x14ac:dyDescent="0.2">
      <c r="A83" s="21" t="s">
        <v>25</v>
      </c>
      <c r="B83" s="50">
        <v>11</v>
      </c>
      <c r="C83" s="19" t="s">
        <v>119</v>
      </c>
      <c r="D83" s="20">
        <v>60000</v>
      </c>
      <c r="E83" s="20"/>
      <c r="F83" s="20"/>
      <c r="G83" s="20">
        <f>D83+E83-F83</f>
        <v>60000</v>
      </c>
    </row>
    <row r="84" spans="1:7" x14ac:dyDescent="0.2">
      <c r="A84" s="29" t="s">
        <v>27</v>
      </c>
      <c r="B84" s="51">
        <v>11</v>
      </c>
      <c r="C84" s="30" t="s">
        <v>28</v>
      </c>
      <c r="D84" s="31">
        <v>6066588</v>
      </c>
      <c r="E84" s="31">
        <v>96000</v>
      </c>
      <c r="F84" s="31">
        <v>650000</v>
      </c>
      <c r="G84" s="31">
        <f>D84+E84-F84</f>
        <v>5512588</v>
      </c>
    </row>
    <row r="85" spans="1:7" x14ac:dyDescent="0.2">
      <c r="A85" s="29">
        <v>329</v>
      </c>
      <c r="B85" s="51">
        <v>11</v>
      </c>
      <c r="C85" s="30" t="s">
        <v>31</v>
      </c>
      <c r="D85" s="31">
        <v>62500</v>
      </c>
      <c r="E85" s="31"/>
      <c r="F85" s="31">
        <v>62500</v>
      </c>
      <c r="G85" s="31">
        <f>D85+E85-F85</f>
        <v>0</v>
      </c>
    </row>
    <row r="86" spans="1:7" x14ac:dyDescent="0.2">
      <c r="A86" s="59" t="s">
        <v>69</v>
      </c>
      <c r="B86" s="60"/>
      <c r="C86" s="61" t="s">
        <v>70</v>
      </c>
      <c r="D86" s="62">
        <f>D87</f>
        <v>127920</v>
      </c>
      <c r="E86" s="62">
        <f>E87</f>
        <v>280000</v>
      </c>
      <c r="F86" s="62">
        <f>F87</f>
        <v>0</v>
      </c>
      <c r="G86" s="62">
        <f>G87</f>
        <v>407920</v>
      </c>
    </row>
    <row r="87" spans="1:7" x14ac:dyDescent="0.2">
      <c r="A87" s="21" t="s">
        <v>71</v>
      </c>
      <c r="B87" s="50">
        <v>11</v>
      </c>
      <c r="C87" s="19" t="s">
        <v>72</v>
      </c>
      <c r="D87" s="20">
        <v>127920</v>
      </c>
      <c r="E87" s="20">
        <v>280000</v>
      </c>
      <c r="F87" s="20"/>
      <c r="G87" s="20">
        <f>D87+E87-F87</f>
        <v>407920</v>
      </c>
    </row>
    <row r="88" spans="1:7" x14ac:dyDescent="0.2">
      <c r="A88" s="59" t="s">
        <v>39</v>
      </c>
      <c r="B88" s="60"/>
      <c r="C88" s="61" t="s">
        <v>40</v>
      </c>
      <c r="D88" s="62">
        <f>SUM(D89:D90)</f>
        <v>1333841</v>
      </c>
      <c r="E88" s="62">
        <f>SUM(E89:E90)</f>
        <v>70000</v>
      </c>
      <c r="F88" s="62">
        <f>SUM(F89:F90)</f>
        <v>200000</v>
      </c>
      <c r="G88" s="62">
        <f>SUM(G89:G90)</f>
        <v>1203841</v>
      </c>
    </row>
    <row r="89" spans="1:7" x14ac:dyDescent="0.2">
      <c r="A89" s="21" t="s">
        <v>41</v>
      </c>
      <c r="B89" s="50">
        <v>11</v>
      </c>
      <c r="C89" s="19" t="s">
        <v>42</v>
      </c>
      <c r="D89" s="20">
        <v>797591</v>
      </c>
      <c r="E89" s="20">
        <v>70000</v>
      </c>
      <c r="F89" s="20"/>
      <c r="G89" s="20">
        <f>D89+E89-F89</f>
        <v>867591</v>
      </c>
    </row>
    <row r="90" spans="1:7" x14ac:dyDescent="0.2">
      <c r="A90" s="21" t="s">
        <v>73</v>
      </c>
      <c r="B90" s="50">
        <v>11</v>
      </c>
      <c r="C90" s="19" t="s">
        <v>74</v>
      </c>
      <c r="D90" s="20">
        <v>536250</v>
      </c>
      <c r="E90" s="20"/>
      <c r="F90" s="20">
        <v>200000</v>
      </c>
      <c r="G90" s="20">
        <f>D90+E90-F90</f>
        <v>336250</v>
      </c>
    </row>
    <row r="91" spans="1:7" x14ac:dyDescent="0.2">
      <c r="A91" s="59">
        <v>45</v>
      </c>
      <c r="B91" s="60"/>
      <c r="C91" s="61" t="s">
        <v>106</v>
      </c>
      <c r="D91" s="62">
        <f>SUM(D92:D93)</f>
        <v>595000</v>
      </c>
      <c r="E91" s="62">
        <f>SUM(E92:E93)</f>
        <v>50000</v>
      </c>
      <c r="F91" s="62">
        <f>SUM(F92:F93)</f>
        <v>110000</v>
      </c>
      <c r="G91" s="62">
        <f>SUM(G92:G93)</f>
        <v>535000</v>
      </c>
    </row>
    <row r="92" spans="1:7" x14ac:dyDescent="0.2">
      <c r="A92" s="21">
        <v>452</v>
      </c>
      <c r="B92" s="50">
        <v>11</v>
      </c>
      <c r="C92" s="19" t="s">
        <v>118</v>
      </c>
      <c r="D92" s="20">
        <v>87500</v>
      </c>
      <c r="E92" s="20">
        <v>50000</v>
      </c>
      <c r="F92" s="20"/>
      <c r="G92" s="20">
        <f>D92+E92-F92</f>
        <v>137500</v>
      </c>
    </row>
    <row r="93" spans="1:7" ht="13.15" thickBot="1" x14ac:dyDescent="0.25">
      <c r="A93" s="21">
        <v>454</v>
      </c>
      <c r="B93" s="50">
        <v>11</v>
      </c>
      <c r="C93" s="19" t="s">
        <v>107</v>
      </c>
      <c r="D93" s="20">
        <v>507500</v>
      </c>
      <c r="E93" s="20"/>
      <c r="F93" s="20">
        <v>110000</v>
      </c>
      <c r="G93" s="20">
        <f>D93+E93-F93</f>
        <v>397500</v>
      </c>
    </row>
    <row r="94" spans="1:7" ht="13.15" thickBot="1" x14ac:dyDescent="0.25">
      <c r="A94" s="39" t="s">
        <v>120</v>
      </c>
      <c r="B94" s="52"/>
      <c r="C94" s="40" t="s">
        <v>121</v>
      </c>
      <c r="D94" s="41">
        <f t="shared" ref="D94:G95" si="11">D95</f>
        <v>50000</v>
      </c>
      <c r="E94" s="41">
        <f t="shared" si="11"/>
        <v>0</v>
      </c>
      <c r="F94" s="41">
        <f t="shared" si="11"/>
        <v>0</v>
      </c>
      <c r="G94" s="41">
        <f t="shared" si="11"/>
        <v>50000</v>
      </c>
    </row>
    <row r="95" spans="1:7" x14ac:dyDescent="0.2">
      <c r="A95" s="55" t="s">
        <v>21</v>
      </c>
      <c r="B95" s="63"/>
      <c r="C95" s="57" t="s">
        <v>22</v>
      </c>
      <c r="D95" s="58">
        <f t="shared" si="11"/>
        <v>50000</v>
      </c>
      <c r="E95" s="58">
        <f t="shared" si="11"/>
        <v>0</v>
      </c>
      <c r="F95" s="58">
        <f t="shared" si="11"/>
        <v>0</v>
      </c>
      <c r="G95" s="58">
        <f t="shared" si="11"/>
        <v>50000</v>
      </c>
    </row>
    <row r="96" spans="1:7" ht="13.15" thickBot="1" x14ac:dyDescent="0.25">
      <c r="A96" s="29" t="s">
        <v>27</v>
      </c>
      <c r="B96" s="51">
        <v>11</v>
      </c>
      <c r="C96" s="30" t="s">
        <v>28</v>
      </c>
      <c r="D96" s="31">
        <v>50000</v>
      </c>
      <c r="E96" s="31"/>
      <c r="F96" s="31"/>
      <c r="G96" s="31">
        <f>D96+E96-F96</f>
        <v>50000</v>
      </c>
    </row>
    <row r="97" spans="1:7" ht="22.85" thickBot="1" x14ac:dyDescent="0.25">
      <c r="A97" s="43" t="s">
        <v>81</v>
      </c>
      <c r="B97" s="52"/>
      <c r="C97" s="40" t="s">
        <v>82</v>
      </c>
      <c r="D97" s="41">
        <f>D98+D107+D124+D127+D131+D140</f>
        <v>13302573</v>
      </c>
      <c r="E97" s="41">
        <f>E98+E107+E124+E127+E131+E140</f>
        <v>913567</v>
      </c>
      <c r="F97" s="41">
        <f>F98+F107+F124+F127+F131+F140</f>
        <v>1153929</v>
      </c>
      <c r="G97" s="41">
        <f t="shared" ref="G97" si="12">G98+G107+G124+G127+G131+G140</f>
        <v>13062211</v>
      </c>
    </row>
    <row r="98" spans="1:7" x14ac:dyDescent="0.2">
      <c r="A98" s="55" t="s">
        <v>13</v>
      </c>
      <c r="B98" s="63"/>
      <c r="C98" s="57" t="s">
        <v>14</v>
      </c>
      <c r="D98" s="58">
        <f>SUM(D99:D106)</f>
        <v>5158739</v>
      </c>
      <c r="E98" s="58">
        <f>SUM(E99:E106)</f>
        <v>85</v>
      </c>
      <c r="F98" s="58">
        <f>SUM(F99:F106)</f>
        <v>381942</v>
      </c>
      <c r="G98" s="58">
        <f>SUM(G99:G106)</f>
        <v>4776882</v>
      </c>
    </row>
    <row r="99" spans="1:7" x14ac:dyDescent="0.2">
      <c r="A99" s="21" t="s">
        <v>15</v>
      </c>
      <c r="B99" s="50">
        <v>12</v>
      </c>
      <c r="C99" s="19" t="s">
        <v>16</v>
      </c>
      <c r="D99" s="20">
        <v>900626</v>
      </c>
      <c r="E99" s="20"/>
      <c r="F99" s="20">
        <v>57333</v>
      </c>
      <c r="G99" s="20">
        <f t="shared" ref="G99:G106" si="13">D99+E99-F99</f>
        <v>843293</v>
      </c>
    </row>
    <row r="100" spans="1:7" x14ac:dyDescent="0.2">
      <c r="A100" s="21">
        <v>311</v>
      </c>
      <c r="B100" s="50">
        <v>51</v>
      </c>
      <c r="C100" s="19" t="s">
        <v>16</v>
      </c>
      <c r="D100" s="20">
        <v>83416</v>
      </c>
      <c r="E100" s="20"/>
      <c r="F100" s="20">
        <v>61760</v>
      </c>
      <c r="G100" s="20">
        <f t="shared" si="13"/>
        <v>21656</v>
      </c>
    </row>
    <row r="101" spans="1:7" x14ac:dyDescent="0.2">
      <c r="A101" s="21">
        <v>311</v>
      </c>
      <c r="B101" s="50">
        <v>559</v>
      </c>
      <c r="C101" s="19" t="s">
        <v>16</v>
      </c>
      <c r="D101" s="20">
        <v>3403513</v>
      </c>
      <c r="E101" s="20"/>
      <c r="F101" s="20">
        <v>204174</v>
      </c>
      <c r="G101" s="20">
        <f t="shared" si="13"/>
        <v>3199339</v>
      </c>
    </row>
    <row r="102" spans="1:7" x14ac:dyDescent="0.2">
      <c r="A102" s="21">
        <v>312</v>
      </c>
      <c r="B102" s="50">
        <v>12</v>
      </c>
      <c r="C102" s="19" t="s">
        <v>18</v>
      </c>
      <c r="D102" s="20">
        <v>3182</v>
      </c>
      <c r="E102" s="20">
        <v>85</v>
      </c>
      <c r="F102" s="20"/>
      <c r="G102" s="20">
        <f t="shared" si="13"/>
        <v>3267</v>
      </c>
    </row>
    <row r="103" spans="1:7" x14ac:dyDescent="0.2">
      <c r="A103" s="21">
        <v>312</v>
      </c>
      <c r="B103" s="50" t="s">
        <v>83</v>
      </c>
      <c r="C103" s="19" t="s">
        <v>18</v>
      </c>
      <c r="D103" s="20">
        <v>13342</v>
      </c>
      <c r="E103" s="20"/>
      <c r="F103" s="20">
        <v>3073</v>
      </c>
      <c r="G103" s="20">
        <f t="shared" si="13"/>
        <v>10269</v>
      </c>
    </row>
    <row r="104" spans="1:7" x14ac:dyDescent="0.2">
      <c r="A104" s="21" t="s">
        <v>19</v>
      </c>
      <c r="B104" s="50">
        <v>12</v>
      </c>
      <c r="C104" s="19" t="s">
        <v>20</v>
      </c>
      <c r="D104" s="20">
        <v>154908</v>
      </c>
      <c r="E104" s="20"/>
      <c r="F104" s="20">
        <v>9862</v>
      </c>
      <c r="G104" s="20">
        <f t="shared" si="13"/>
        <v>145046</v>
      </c>
    </row>
    <row r="105" spans="1:7" x14ac:dyDescent="0.2">
      <c r="A105" s="21">
        <v>313</v>
      </c>
      <c r="B105" s="50">
        <v>51</v>
      </c>
      <c r="C105" s="19" t="s">
        <v>20</v>
      </c>
      <c r="D105" s="20">
        <v>14348</v>
      </c>
      <c r="E105" s="20"/>
      <c r="F105" s="20">
        <v>10623</v>
      </c>
      <c r="G105" s="20">
        <f t="shared" si="13"/>
        <v>3725</v>
      </c>
    </row>
    <row r="106" spans="1:7" x14ac:dyDescent="0.2">
      <c r="A106" s="21">
        <v>313</v>
      </c>
      <c r="B106" s="50">
        <v>559</v>
      </c>
      <c r="C106" s="19" t="s">
        <v>20</v>
      </c>
      <c r="D106" s="20">
        <v>585404</v>
      </c>
      <c r="E106" s="20"/>
      <c r="F106" s="20">
        <v>35117</v>
      </c>
      <c r="G106" s="20">
        <f t="shared" si="13"/>
        <v>550287</v>
      </c>
    </row>
    <row r="107" spans="1:7" x14ac:dyDescent="0.2">
      <c r="A107" s="59" t="s">
        <v>21</v>
      </c>
      <c r="B107" s="60"/>
      <c r="C107" s="61" t="s">
        <v>22</v>
      </c>
      <c r="D107" s="62">
        <f>SUM(D108:D123)</f>
        <v>5639775</v>
      </c>
      <c r="E107" s="62">
        <f>SUM(E108:E123)</f>
        <v>684621</v>
      </c>
      <c r="F107" s="62">
        <f>SUM(F108:F123)</f>
        <v>562463</v>
      </c>
      <c r="G107" s="62">
        <f>SUM(G108:G123)</f>
        <v>5761933</v>
      </c>
    </row>
    <row r="108" spans="1:7" x14ac:dyDescent="0.2">
      <c r="A108" s="21" t="s">
        <v>23</v>
      </c>
      <c r="B108" s="50">
        <v>11</v>
      </c>
      <c r="C108" s="19" t="s">
        <v>24</v>
      </c>
      <c r="D108" s="20">
        <v>1484</v>
      </c>
      <c r="E108" s="20">
        <v>19758</v>
      </c>
      <c r="F108" s="20"/>
      <c r="G108" s="20">
        <f t="shared" ref="G108:G123" si="14">D108+E108-F108</f>
        <v>21242</v>
      </c>
    </row>
    <row r="109" spans="1:7" x14ac:dyDescent="0.2">
      <c r="A109" s="21" t="s">
        <v>23</v>
      </c>
      <c r="B109" s="50">
        <v>12</v>
      </c>
      <c r="C109" s="19" t="s">
        <v>24</v>
      </c>
      <c r="D109" s="20">
        <v>82705</v>
      </c>
      <c r="E109" s="20">
        <v>10534</v>
      </c>
      <c r="F109" s="20">
        <v>10287</v>
      </c>
      <c r="G109" s="20">
        <f t="shared" si="14"/>
        <v>82952</v>
      </c>
    </row>
    <row r="110" spans="1:7" x14ac:dyDescent="0.2">
      <c r="A110" s="21" t="s">
        <v>23</v>
      </c>
      <c r="B110" s="50" t="s">
        <v>83</v>
      </c>
      <c r="C110" s="19" t="s">
        <v>24</v>
      </c>
      <c r="D110" s="20">
        <v>313625</v>
      </c>
      <c r="E110" s="20">
        <v>35007</v>
      </c>
      <c r="F110" s="20">
        <v>62084</v>
      </c>
      <c r="G110" s="20">
        <f t="shared" si="14"/>
        <v>286548</v>
      </c>
    </row>
    <row r="111" spans="1:7" x14ac:dyDescent="0.2">
      <c r="A111" s="21">
        <v>322</v>
      </c>
      <c r="B111" s="50">
        <v>11</v>
      </c>
      <c r="C111" s="19" t="s">
        <v>26</v>
      </c>
      <c r="D111" s="20">
        <v>0</v>
      </c>
      <c r="E111" s="20">
        <v>459</v>
      </c>
      <c r="F111" s="20"/>
      <c r="G111" s="20">
        <f t="shared" si="14"/>
        <v>459</v>
      </c>
    </row>
    <row r="112" spans="1:7" x14ac:dyDescent="0.2">
      <c r="A112" s="21">
        <v>322</v>
      </c>
      <c r="B112" s="50">
        <v>12</v>
      </c>
      <c r="C112" s="19" t="s">
        <v>26</v>
      </c>
      <c r="D112" s="20">
        <v>71101</v>
      </c>
      <c r="E112" s="20">
        <v>14527</v>
      </c>
      <c r="F112" s="20"/>
      <c r="G112" s="20">
        <f t="shared" si="14"/>
        <v>85628</v>
      </c>
    </row>
    <row r="113" spans="1:7" x14ac:dyDescent="0.2">
      <c r="A113" s="21">
        <v>322</v>
      </c>
      <c r="B113" s="50">
        <v>559</v>
      </c>
      <c r="C113" s="19" t="s">
        <v>26</v>
      </c>
      <c r="D113" s="20">
        <v>261144</v>
      </c>
      <c r="E113" s="20">
        <v>57305</v>
      </c>
      <c r="F113" s="20"/>
      <c r="G113" s="20">
        <f t="shared" si="14"/>
        <v>318449</v>
      </c>
    </row>
    <row r="114" spans="1:7" x14ac:dyDescent="0.2">
      <c r="A114" s="21" t="s">
        <v>27</v>
      </c>
      <c r="B114" s="50">
        <v>11</v>
      </c>
      <c r="C114" s="19" t="s">
        <v>28</v>
      </c>
      <c r="D114" s="20">
        <v>257661</v>
      </c>
      <c r="E114" s="20">
        <v>16675</v>
      </c>
      <c r="F114" s="20">
        <v>99853</v>
      </c>
      <c r="G114" s="20">
        <f t="shared" si="14"/>
        <v>174483</v>
      </c>
    </row>
    <row r="115" spans="1:7" x14ac:dyDescent="0.2">
      <c r="A115" s="21" t="s">
        <v>27</v>
      </c>
      <c r="B115" s="50">
        <v>12</v>
      </c>
      <c r="C115" s="19" t="s">
        <v>28</v>
      </c>
      <c r="D115" s="20">
        <v>1029163</v>
      </c>
      <c r="E115" s="20">
        <v>137345</v>
      </c>
      <c r="F115" s="20"/>
      <c r="G115" s="20">
        <f t="shared" si="14"/>
        <v>1166508</v>
      </c>
    </row>
    <row r="116" spans="1:7" x14ac:dyDescent="0.2">
      <c r="A116" s="21" t="s">
        <v>27</v>
      </c>
      <c r="B116" s="50">
        <v>51</v>
      </c>
      <c r="C116" s="19" t="s">
        <v>28</v>
      </c>
      <c r="D116" s="20">
        <v>810882</v>
      </c>
      <c r="E116" s="20">
        <v>228962</v>
      </c>
      <c r="F116" s="20"/>
      <c r="G116" s="20">
        <f t="shared" si="14"/>
        <v>1039844</v>
      </c>
    </row>
    <row r="117" spans="1:7" x14ac:dyDescent="0.2">
      <c r="A117" s="21" t="s">
        <v>27</v>
      </c>
      <c r="B117" s="50" t="s">
        <v>83</v>
      </c>
      <c r="C117" s="19" t="s">
        <v>28</v>
      </c>
      <c r="D117" s="20">
        <v>2780551</v>
      </c>
      <c r="E117" s="20">
        <v>158910</v>
      </c>
      <c r="F117" s="20">
        <v>371641</v>
      </c>
      <c r="G117" s="20">
        <f t="shared" si="14"/>
        <v>2567820</v>
      </c>
    </row>
    <row r="118" spans="1:7" x14ac:dyDescent="0.2">
      <c r="A118" s="21" t="s">
        <v>84</v>
      </c>
      <c r="B118" s="50">
        <v>11</v>
      </c>
      <c r="C118" s="19" t="s">
        <v>29</v>
      </c>
      <c r="D118" s="20">
        <v>0</v>
      </c>
      <c r="E118" s="20">
        <v>150</v>
      </c>
      <c r="F118" s="20"/>
      <c r="G118" s="20">
        <f t="shared" si="14"/>
        <v>150</v>
      </c>
    </row>
    <row r="119" spans="1:7" x14ac:dyDescent="0.2">
      <c r="A119" s="21">
        <v>324</v>
      </c>
      <c r="B119" s="50">
        <v>12</v>
      </c>
      <c r="C119" s="19" t="s">
        <v>29</v>
      </c>
      <c r="D119" s="20">
        <v>5585</v>
      </c>
      <c r="E119" s="20"/>
      <c r="F119" s="20">
        <v>5365</v>
      </c>
      <c r="G119" s="20">
        <f t="shared" si="14"/>
        <v>220</v>
      </c>
    </row>
    <row r="120" spans="1:7" x14ac:dyDescent="0.2">
      <c r="A120" s="21">
        <v>324</v>
      </c>
      <c r="B120" s="50">
        <v>559</v>
      </c>
      <c r="C120" s="19" t="s">
        <v>29</v>
      </c>
      <c r="D120" s="20">
        <v>10208</v>
      </c>
      <c r="E120" s="20"/>
      <c r="F120" s="20">
        <v>9769</v>
      </c>
      <c r="G120" s="20">
        <f t="shared" si="14"/>
        <v>439</v>
      </c>
    </row>
    <row r="121" spans="1:7" x14ac:dyDescent="0.2">
      <c r="A121" s="21" t="s">
        <v>30</v>
      </c>
      <c r="B121" s="50">
        <v>11</v>
      </c>
      <c r="C121" s="19" t="s">
        <v>31</v>
      </c>
      <c r="D121" s="20">
        <v>3133</v>
      </c>
      <c r="E121" s="20"/>
      <c r="F121" s="20">
        <v>1305</v>
      </c>
      <c r="G121" s="20">
        <f t="shared" si="14"/>
        <v>1828</v>
      </c>
    </row>
    <row r="122" spans="1:7" x14ac:dyDescent="0.2">
      <c r="A122" s="21">
        <v>329</v>
      </c>
      <c r="B122" s="50">
        <v>12</v>
      </c>
      <c r="C122" s="19" t="s">
        <v>31</v>
      </c>
      <c r="D122" s="20">
        <v>3760</v>
      </c>
      <c r="E122" s="20"/>
      <c r="F122" s="20">
        <v>2159</v>
      </c>
      <c r="G122" s="20">
        <f t="shared" si="14"/>
        <v>1601</v>
      </c>
    </row>
    <row r="123" spans="1:7" x14ac:dyDescent="0.2">
      <c r="A123" s="21">
        <v>329</v>
      </c>
      <c r="B123" s="50">
        <v>559</v>
      </c>
      <c r="C123" s="19" t="s">
        <v>31</v>
      </c>
      <c r="D123" s="20">
        <v>8773</v>
      </c>
      <c r="E123" s="20">
        <v>4989</v>
      </c>
      <c r="F123" s="20"/>
      <c r="G123" s="20">
        <f t="shared" si="14"/>
        <v>13762</v>
      </c>
    </row>
    <row r="124" spans="1:7" x14ac:dyDescent="0.2">
      <c r="A124" s="59" t="s">
        <v>32</v>
      </c>
      <c r="B124" s="60"/>
      <c r="C124" s="61" t="s">
        <v>33</v>
      </c>
      <c r="D124" s="62">
        <f>SUM(D125:D126)</f>
        <v>6016</v>
      </c>
      <c r="E124" s="62">
        <f>SUM(E125:E126)</f>
        <v>10016</v>
      </c>
      <c r="F124" s="62">
        <f>SUM(F125:F126)</f>
        <v>0</v>
      </c>
      <c r="G124" s="62">
        <f>SUM(G125:G126)</f>
        <v>16032</v>
      </c>
    </row>
    <row r="125" spans="1:7" x14ac:dyDescent="0.2">
      <c r="A125" s="21" t="s">
        <v>34</v>
      </c>
      <c r="B125" s="50">
        <v>11</v>
      </c>
      <c r="C125" s="19" t="s">
        <v>35</v>
      </c>
      <c r="D125" s="20">
        <v>6016</v>
      </c>
      <c r="E125" s="20">
        <v>2000</v>
      </c>
      <c r="F125" s="20"/>
      <c r="G125" s="20">
        <f>D125+E125-F125</f>
        <v>8016</v>
      </c>
    </row>
    <row r="126" spans="1:7" x14ac:dyDescent="0.2">
      <c r="A126" s="21" t="s">
        <v>34</v>
      </c>
      <c r="B126" s="50">
        <v>51</v>
      </c>
      <c r="C126" s="19" t="s">
        <v>35</v>
      </c>
      <c r="D126" s="20">
        <v>0</v>
      </c>
      <c r="E126" s="20">
        <v>8016</v>
      </c>
      <c r="F126" s="20"/>
      <c r="G126" s="20">
        <f>D126+E126-F126</f>
        <v>8016</v>
      </c>
    </row>
    <row r="127" spans="1:7" x14ac:dyDescent="0.2">
      <c r="A127" s="64" t="s">
        <v>69</v>
      </c>
      <c r="B127" s="60"/>
      <c r="C127" s="61" t="s">
        <v>70</v>
      </c>
      <c r="D127" s="62">
        <f>SUM(D128:D130)</f>
        <v>45120</v>
      </c>
      <c r="E127" s="62">
        <f>SUM(E128:E130)</f>
        <v>0</v>
      </c>
      <c r="F127" s="62">
        <f>SUM(F128:F130)</f>
        <v>45120</v>
      </c>
      <c r="G127" s="62">
        <f>SUM(G128:G130)</f>
        <v>0</v>
      </c>
    </row>
    <row r="128" spans="1:7" x14ac:dyDescent="0.2">
      <c r="A128" s="21" t="s">
        <v>71</v>
      </c>
      <c r="B128" s="50">
        <v>11</v>
      </c>
      <c r="C128" s="19" t="s">
        <v>72</v>
      </c>
      <c r="D128" s="20">
        <v>45120</v>
      </c>
      <c r="E128" s="20"/>
      <c r="F128" s="20">
        <v>45120</v>
      </c>
      <c r="G128" s="20">
        <f>D128+E128-F128</f>
        <v>0</v>
      </c>
    </row>
    <row r="129" spans="1:7" x14ac:dyDescent="0.2">
      <c r="A129" s="21">
        <v>412</v>
      </c>
      <c r="B129" s="50">
        <v>12</v>
      </c>
      <c r="C129" s="19" t="s">
        <v>72</v>
      </c>
      <c r="D129" s="20">
        <v>0</v>
      </c>
      <c r="E129" s="20"/>
      <c r="F129" s="20"/>
      <c r="G129" s="20">
        <f>D129+E129-F129</f>
        <v>0</v>
      </c>
    </row>
    <row r="130" spans="1:7" x14ac:dyDescent="0.2">
      <c r="A130" s="21" t="s">
        <v>71</v>
      </c>
      <c r="B130" s="50">
        <v>559</v>
      </c>
      <c r="C130" s="19" t="s">
        <v>72</v>
      </c>
      <c r="D130" s="20">
        <v>0</v>
      </c>
      <c r="E130" s="20"/>
      <c r="F130" s="20"/>
      <c r="G130" s="20">
        <f>D130+E130-F130</f>
        <v>0</v>
      </c>
    </row>
    <row r="131" spans="1:7" x14ac:dyDescent="0.2">
      <c r="A131" s="59" t="s">
        <v>39</v>
      </c>
      <c r="B131" s="60"/>
      <c r="C131" s="61" t="s">
        <v>40</v>
      </c>
      <c r="D131" s="62">
        <f>SUM(D132:D139)</f>
        <v>1987969</v>
      </c>
      <c r="E131" s="62">
        <f>SUM(E132:E139)</f>
        <v>85690</v>
      </c>
      <c r="F131" s="62">
        <f>SUM(F132:F139)</f>
        <v>164404</v>
      </c>
      <c r="G131" s="62">
        <f>SUM(G132:G139)</f>
        <v>1909255</v>
      </c>
    </row>
    <row r="132" spans="1:7" x14ac:dyDescent="0.2">
      <c r="A132" s="21" t="s">
        <v>41</v>
      </c>
      <c r="B132" s="50">
        <v>11</v>
      </c>
      <c r="C132" s="19" t="s">
        <v>42</v>
      </c>
      <c r="D132" s="20">
        <v>196272</v>
      </c>
      <c r="E132" s="20">
        <v>3850</v>
      </c>
      <c r="F132" s="20">
        <v>3873</v>
      </c>
      <c r="G132" s="20">
        <f t="shared" ref="G132:G139" si="15">D132+E132-F132</f>
        <v>196249</v>
      </c>
    </row>
    <row r="133" spans="1:7" x14ac:dyDescent="0.2">
      <c r="A133" s="21" t="s">
        <v>41</v>
      </c>
      <c r="B133" s="50">
        <v>12</v>
      </c>
      <c r="C133" s="19" t="s">
        <v>42</v>
      </c>
      <c r="D133" s="20">
        <v>43766</v>
      </c>
      <c r="E133" s="20">
        <v>4618</v>
      </c>
      <c r="F133" s="20">
        <v>4647</v>
      </c>
      <c r="G133" s="20">
        <f t="shared" si="15"/>
        <v>43737</v>
      </c>
    </row>
    <row r="134" spans="1:7" x14ac:dyDescent="0.2">
      <c r="A134" s="21" t="s">
        <v>41</v>
      </c>
      <c r="B134" s="50">
        <v>51</v>
      </c>
      <c r="C134" s="19" t="s">
        <v>42</v>
      </c>
      <c r="D134" s="20">
        <v>0</v>
      </c>
      <c r="E134" s="20"/>
      <c r="F134" s="20"/>
      <c r="G134" s="20">
        <f t="shared" si="15"/>
        <v>0</v>
      </c>
    </row>
    <row r="135" spans="1:7" x14ac:dyDescent="0.2">
      <c r="A135" s="21" t="s">
        <v>41</v>
      </c>
      <c r="B135" s="50">
        <v>559</v>
      </c>
      <c r="C135" s="19" t="s">
        <v>42</v>
      </c>
      <c r="D135" s="20">
        <v>674875</v>
      </c>
      <c r="E135" s="20">
        <v>77222</v>
      </c>
      <c r="F135" s="20">
        <v>10844</v>
      </c>
      <c r="G135" s="20">
        <f t="shared" si="15"/>
        <v>741253</v>
      </c>
    </row>
    <row r="136" spans="1:7" x14ac:dyDescent="0.2">
      <c r="A136" s="21" t="s">
        <v>73</v>
      </c>
      <c r="B136" s="50">
        <v>11</v>
      </c>
      <c r="C136" s="19" t="s">
        <v>74</v>
      </c>
      <c r="D136" s="20">
        <v>193640</v>
      </c>
      <c r="E136" s="20"/>
      <c r="F136" s="20">
        <v>8037</v>
      </c>
      <c r="G136" s="20">
        <f t="shared" si="15"/>
        <v>185603</v>
      </c>
    </row>
    <row r="137" spans="1:7" x14ac:dyDescent="0.2">
      <c r="A137" s="29">
        <v>426</v>
      </c>
      <c r="B137" s="51">
        <v>12</v>
      </c>
      <c r="C137" s="30" t="s">
        <v>74</v>
      </c>
      <c r="D137" s="31">
        <v>206254</v>
      </c>
      <c r="E137" s="31"/>
      <c r="F137" s="31">
        <v>85050</v>
      </c>
      <c r="G137" s="31">
        <f t="shared" si="15"/>
        <v>121204</v>
      </c>
    </row>
    <row r="138" spans="1:7" x14ac:dyDescent="0.2">
      <c r="A138" s="29">
        <v>426</v>
      </c>
      <c r="B138" s="51">
        <v>51</v>
      </c>
      <c r="C138" s="30" t="s">
        <v>74</v>
      </c>
      <c r="D138" s="31">
        <v>0</v>
      </c>
      <c r="E138" s="31"/>
      <c r="F138" s="31"/>
      <c r="G138" s="31">
        <f t="shared" si="15"/>
        <v>0</v>
      </c>
    </row>
    <row r="139" spans="1:7" x14ac:dyDescent="0.2">
      <c r="A139" s="29">
        <v>426</v>
      </c>
      <c r="B139" s="51">
        <v>559</v>
      </c>
      <c r="C139" s="30" t="s">
        <v>74</v>
      </c>
      <c r="D139" s="31">
        <v>673162</v>
      </c>
      <c r="E139" s="31"/>
      <c r="F139" s="31">
        <v>51953</v>
      </c>
      <c r="G139" s="31">
        <f t="shared" si="15"/>
        <v>621209</v>
      </c>
    </row>
    <row r="140" spans="1:7" x14ac:dyDescent="0.2">
      <c r="A140" s="59">
        <v>45</v>
      </c>
      <c r="B140" s="60"/>
      <c r="C140" s="61" t="s">
        <v>106</v>
      </c>
      <c r="D140" s="62">
        <f>SUM(D141:D143)</f>
        <v>464954</v>
      </c>
      <c r="E140" s="62">
        <f>SUM(E141:E143)</f>
        <v>133155</v>
      </c>
      <c r="F140" s="62">
        <f>SUM(F141:F143)</f>
        <v>0</v>
      </c>
      <c r="G140" s="62">
        <f>SUM(G141:G143)</f>
        <v>598109</v>
      </c>
    </row>
    <row r="141" spans="1:7" x14ac:dyDescent="0.2">
      <c r="A141" s="21">
        <v>454</v>
      </c>
      <c r="B141" s="50">
        <v>11</v>
      </c>
      <c r="C141" s="19" t="s">
        <v>107</v>
      </c>
      <c r="D141" s="20">
        <v>85623</v>
      </c>
      <c r="E141" s="20">
        <v>18959</v>
      </c>
      <c r="F141" s="20"/>
      <c r="G141" s="20">
        <f>D141+E141-F141</f>
        <v>104582</v>
      </c>
    </row>
    <row r="142" spans="1:7" x14ac:dyDescent="0.2">
      <c r="A142" s="21">
        <v>454</v>
      </c>
      <c r="B142" s="50">
        <v>12</v>
      </c>
      <c r="C142" s="19" t="s">
        <v>107</v>
      </c>
      <c r="D142" s="20">
        <v>61987</v>
      </c>
      <c r="E142" s="20">
        <v>34799</v>
      </c>
      <c r="F142" s="20"/>
      <c r="G142" s="20">
        <f>D142+E142-F142</f>
        <v>96786</v>
      </c>
    </row>
    <row r="143" spans="1:7" ht="13.15" thickBot="1" x14ac:dyDescent="0.25">
      <c r="A143" s="21">
        <v>454</v>
      </c>
      <c r="B143" s="50">
        <v>559</v>
      </c>
      <c r="C143" s="19" t="s">
        <v>107</v>
      </c>
      <c r="D143" s="20">
        <v>317344</v>
      </c>
      <c r="E143" s="20">
        <v>79397</v>
      </c>
      <c r="F143" s="20"/>
      <c r="G143" s="20">
        <f>D143+E143-F143</f>
        <v>396741</v>
      </c>
    </row>
    <row r="144" spans="1:7" ht="67.150000000000006" thickBot="1" x14ac:dyDescent="0.25">
      <c r="A144" s="39" t="s">
        <v>89</v>
      </c>
      <c r="B144" s="52"/>
      <c r="C144" s="40" t="s">
        <v>127</v>
      </c>
      <c r="D144" s="41">
        <f>D145</f>
        <v>6518720</v>
      </c>
      <c r="E144" s="41">
        <f>E145</f>
        <v>0</v>
      </c>
      <c r="F144" s="41">
        <f>F145</f>
        <v>0</v>
      </c>
      <c r="G144" s="42">
        <f>G145</f>
        <v>6518720</v>
      </c>
    </row>
    <row r="145" spans="1:7" x14ac:dyDescent="0.2">
      <c r="A145" s="55" t="s">
        <v>21</v>
      </c>
      <c r="B145" s="63"/>
      <c r="C145" s="57" t="s">
        <v>22</v>
      </c>
      <c r="D145" s="58">
        <f>SUM(D146:D147)</f>
        <v>6518720</v>
      </c>
      <c r="E145" s="58">
        <f>SUM(E146:E147)</f>
        <v>0</v>
      </c>
      <c r="F145" s="58">
        <f>SUM(F146:F147)</f>
        <v>0</v>
      </c>
      <c r="G145" s="58">
        <f>SUM(G146:G147)</f>
        <v>6518720</v>
      </c>
    </row>
    <row r="146" spans="1:7" x14ac:dyDescent="0.2">
      <c r="A146" s="21" t="s">
        <v>27</v>
      </c>
      <c r="B146" s="50">
        <v>12</v>
      </c>
      <c r="C146" s="19" t="s">
        <v>28</v>
      </c>
      <c r="D146" s="20">
        <v>651872</v>
      </c>
      <c r="E146" s="20"/>
      <c r="F146" s="20"/>
      <c r="G146" s="20">
        <f>D146+E146-F146</f>
        <v>651872</v>
      </c>
    </row>
    <row r="147" spans="1:7" ht="13.15" thickBot="1" x14ac:dyDescent="0.25">
      <c r="A147" s="29" t="s">
        <v>27</v>
      </c>
      <c r="B147" s="51">
        <v>51</v>
      </c>
      <c r="C147" s="30" t="s">
        <v>28</v>
      </c>
      <c r="D147" s="31">
        <v>5866848</v>
      </c>
      <c r="E147" s="31"/>
      <c r="F147" s="31"/>
      <c r="G147" s="31">
        <f>D147+E147-F147</f>
        <v>5866848</v>
      </c>
    </row>
    <row r="148" spans="1:7" ht="22.85" thickBot="1" x14ac:dyDescent="0.25">
      <c r="A148" s="36" t="s">
        <v>98</v>
      </c>
      <c r="B148" s="52"/>
      <c r="C148" s="33" t="s">
        <v>128</v>
      </c>
      <c r="D148" s="37">
        <f>D149+D154+D159+D162</f>
        <v>1240436</v>
      </c>
      <c r="E148" s="37">
        <f t="shared" ref="E148:G148" si="16">E149+E154+E159+E162</f>
        <v>218828</v>
      </c>
      <c r="F148" s="37">
        <f>F149+F154+F159+F162</f>
        <v>881516</v>
      </c>
      <c r="G148" s="37">
        <f t="shared" si="16"/>
        <v>577748</v>
      </c>
    </row>
    <row r="149" spans="1:7" x14ac:dyDescent="0.2">
      <c r="A149" s="65">
        <v>31</v>
      </c>
      <c r="B149" s="63"/>
      <c r="C149" s="57" t="s">
        <v>14</v>
      </c>
      <c r="D149" s="58">
        <f>SUM(D150:D153)</f>
        <v>377221</v>
      </c>
      <c r="E149" s="58">
        <f>SUM(E150:E153)</f>
        <v>211108</v>
      </c>
      <c r="F149" s="58">
        <f>SUM(F150:F153)</f>
        <v>45972</v>
      </c>
      <c r="G149" s="58">
        <f>SUM(G150:G153)</f>
        <v>542357</v>
      </c>
    </row>
    <row r="150" spans="1:7" x14ac:dyDescent="0.2">
      <c r="A150" s="21">
        <v>311</v>
      </c>
      <c r="B150" s="50">
        <v>12</v>
      </c>
      <c r="C150" s="19" t="s">
        <v>99</v>
      </c>
      <c r="D150" s="20">
        <v>99156</v>
      </c>
      <c r="E150" s="20"/>
      <c r="F150" s="20">
        <v>29741</v>
      </c>
      <c r="G150" s="20">
        <f>D150+E150-F150</f>
        <v>69415</v>
      </c>
    </row>
    <row r="151" spans="1:7" x14ac:dyDescent="0.2">
      <c r="A151" s="21">
        <v>311</v>
      </c>
      <c r="B151" s="50" t="s">
        <v>100</v>
      </c>
      <c r="C151" s="19" t="s">
        <v>99</v>
      </c>
      <c r="D151" s="20">
        <v>222705</v>
      </c>
      <c r="E151" s="20">
        <v>181757</v>
      </c>
      <c r="F151" s="20">
        <v>11115</v>
      </c>
      <c r="G151" s="20">
        <f>D151+E151-F151</f>
        <v>393347</v>
      </c>
    </row>
    <row r="152" spans="1:7" x14ac:dyDescent="0.2">
      <c r="A152" s="21">
        <v>313</v>
      </c>
      <c r="B152" s="50">
        <v>12</v>
      </c>
      <c r="C152" s="19" t="s">
        <v>20</v>
      </c>
      <c r="D152" s="20">
        <v>17055</v>
      </c>
      <c r="E152" s="20"/>
      <c r="F152" s="20">
        <v>5116</v>
      </c>
      <c r="G152" s="20">
        <f>D152+E152-F152</f>
        <v>11939</v>
      </c>
    </row>
    <row r="153" spans="1:7" x14ac:dyDescent="0.2">
      <c r="A153" s="21">
        <v>313</v>
      </c>
      <c r="B153" s="50" t="s">
        <v>100</v>
      </c>
      <c r="C153" s="19" t="s">
        <v>20</v>
      </c>
      <c r="D153" s="20">
        <v>38305</v>
      </c>
      <c r="E153" s="20">
        <v>29351</v>
      </c>
      <c r="F153" s="20"/>
      <c r="G153" s="20">
        <f>D153+E153-F153</f>
        <v>67656</v>
      </c>
    </row>
    <row r="154" spans="1:7" x14ac:dyDescent="0.2">
      <c r="A154" s="64">
        <v>32</v>
      </c>
      <c r="B154" s="60"/>
      <c r="C154" s="61" t="s">
        <v>22</v>
      </c>
      <c r="D154" s="62">
        <f>SUM(D155:D158)</f>
        <v>360766</v>
      </c>
      <c r="E154" s="62">
        <f>SUM(E155:E158)</f>
        <v>7720</v>
      </c>
      <c r="F154" s="62">
        <f>SUM(F155:F158)</f>
        <v>333095</v>
      </c>
      <c r="G154" s="62">
        <f>SUM(G155:G158)</f>
        <v>35391</v>
      </c>
    </row>
    <row r="155" spans="1:7" x14ac:dyDescent="0.2">
      <c r="A155" s="21">
        <v>321</v>
      </c>
      <c r="B155" s="50">
        <v>12</v>
      </c>
      <c r="C155" s="19" t="s">
        <v>24</v>
      </c>
      <c r="D155" s="20">
        <v>11146</v>
      </c>
      <c r="E155" s="20">
        <v>912</v>
      </c>
      <c r="F155" s="20">
        <v>7241</v>
      </c>
      <c r="G155" s="20">
        <f>D155+E155-F155</f>
        <v>4817</v>
      </c>
    </row>
    <row r="156" spans="1:7" x14ac:dyDescent="0.2">
      <c r="A156" s="21">
        <v>321</v>
      </c>
      <c r="B156" s="50" t="s">
        <v>100</v>
      </c>
      <c r="C156" s="19" t="s">
        <v>24</v>
      </c>
      <c r="D156" s="20">
        <v>25033</v>
      </c>
      <c r="E156" s="20">
        <v>6808</v>
      </c>
      <c r="F156" s="20">
        <v>1267</v>
      </c>
      <c r="G156" s="20">
        <f>D156+E156-F156</f>
        <v>30574</v>
      </c>
    </row>
    <row r="157" spans="1:7" x14ac:dyDescent="0.2">
      <c r="A157" s="21">
        <v>323</v>
      </c>
      <c r="B157" s="50">
        <v>12</v>
      </c>
      <c r="C157" s="19" t="s">
        <v>28</v>
      </c>
      <c r="D157" s="20">
        <v>99996</v>
      </c>
      <c r="E157" s="20"/>
      <c r="F157" s="20">
        <v>99996</v>
      </c>
      <c r="G157" s="20">
        <f>D157+E157-F157</f>
        <v>0</v>
      </c>
    </row>
    <row r="158" spans="1:7" x14ac:dyDescent="0.2">
      <c r="A158" s="21">
        <v>323</v>
      </c>
      <c r="B158" s="50" t="s">
        <v>100</v>
      </c>
      <c r="C158" s="19" t="s">
        <v>28</v>
      </c>
      <c r="D158" s="20">
        <v>224591</v>
      </c>
      <c r="E158" s="20"/>
      <c r="F158" s="20">
        <v>224591</v>
      </c>
      <c r="G158" s="20">
        <f>D158+E158-F158</f>
        <v>0</v>
      </c>
    </row>
    <row r="159" spans="1:7" x14ac:dyDescent="0.2">
      <c r="A159" s="64">
        <v>42</v>
      </c>
      <c r="B159" s="60"/>
      <c r="C159" s="61" t="s">
        <v>40</v>
      </c>
      <c r="D159" s="62">
        <f>SUM(D160:D161)</f>
        <v>161287</v>
      </c>
      <c r="E159" s="62">
        <f>SUM(E160:E161)</f>
        <v>0</v>
      </c>
      <c r="F159" s="62">
        <f>SUM(F160:F161)</f>
        <v>161287</v>
      </c>
      <c r="G159" s="62">
        <f>SUM(G160:G161)</f>
        <v>0</v>
      </c>
    </row>
    <row r="160" spans="1:7" x14ac:dyDescent="0.2">
      <c r="A160" s="21">
        <v>426</v>
      </c>
      <c r="B160" s="50">
        <v>12</v>
      </c>
      <c r="C160" s="19" t="s">
        <v>74</v>
      </c>
      <c r="D160" s="20">
        <v>49688</v>
      </c>
      <c r="E160" s="20"/>
      <c r="F160" s="20">
        <v>49688</v>
      </c>
      <c r="G160" s="20">
        <f>D160+E160-F160</f>
        <v>0</v>
      </c>
    </row>
    <row r="161" spans="1:7" x14ac:dyDescent="0.2">
      <c r="A161" s="29">
        <v>426</v>
      </c>
      <c r="B161" s="50" t="s">
        <v>100</v>
      </c>
      <c r="C161" s="30" t="s">
        <v>74</v>
      </c>
      <c r="D161" s="31">
        <v>111599</v>
      </c>
      <c r="E161" s="31"/>
      <c r="F161" s="31">
        <v>111599</v>
      </c>
      <c r="G161" s="31">
        <f>D161+E161-F161</f>
        <v>0</v>
      </c>
    </row>
    <row r="162" spans="1:7" x14ac:dyDescent="0.2">
      <c r="A162" s="59">
        <v>45</v>
      </c>
      <c r="B162" s="60"/>
      <c r="C162" s="61" t="s">
        <v>106</v>
      </c>
      <c r="D162" s="62">
        <f>SUM(D163:D164)</f>
        <v>341162</v>
      </c>
      <c r="E162" s="62">
        <f>SUM(E163:E164)</f>
        <v>0</v>
      </c>
      <c r="F162" s="62">
        <f>SUM(F163:F164)</f>
        <v>341162</v>
      </c>
      <c r="G162" s="62">
        <f>SUM(G163:G164)</f>
        <v>0</v>
      </c>
    </row>
    <row r="163" spans="1:7" x14ac:dyDescent="0.2">
      <c r="A163" s="21">
        <v>454</v>
      </c>
      <c r="B163" s="50">
        <v>12</v>
      </c>
      <c r="C163" s="19" t="s">
        <v>107</v>
      </c>
      <c r="D163" s="20">
        <v>105102</v>
      </c>
      <c r="E163" s="20"/>
      <c r="F163" s="20">
        <v>105102</v>
      </c>
      <c r="G163" s="20">
        <f>D163+E163-F163</f>
        <v>0</v>
      </c>
    </row>
    <row r="164" spans="1:7" ht="13.15" thickBot="1" x14ac:dyDescent="0.25">
      <c r="A164" s="21">
        <v>454</v>
      </c>
      <c r="B164" s="50">
        <v>561</v>
      </c>
      <c r="C164" s="19" t="s">
        <v>107</v>
      </c>
      <c r="D164" s="20">
        <v>236060</v>
      </c>
      <c r="E164" s="20"/>
      <c r="F164" s="20">
        <v>236060</v>
      </c>
      <c r="G164" s="20">
        <f>D164+E164-F164</f>
        <v>0</v>
      </c>
    </row>
    <row r="165" spans="1:7" hidden="1" x14ac:dyDescent="0.2">
      <c r="A165" s="64">
        <v>32</v>
      </c>
      <c r="B165" s="60"/>
      <c r="C165" s="61" t="s">
        <v>22</v>
      </c>
      <c r="D165" s="62">
        <f>SUM(D166:D169)</f>
        <v>0</v>
      </c>
      <c r="E165" s="62">
        <f>SUM(E166:E169)</f>
        <v>0</v>
      </c>
      <c r="F165" s="62">
        <f>SUM(F166:F169)</f>
        <v>0</v>
      </c>
      <c r="G165" s="62">
        <f>SUM(G166:G169)</f>
        <v>0</v>
      </c>
    </row>
    <row r="166" spans="1:7" hidden="1" x14ac:dyDescent="0.2">
      <c r="A166" s="21">
        <v>321</v>
      </c>
      <c r="B166" s="50">
        <v>12</v>
      </c>
      <c r="C166" s="19" t="s">
        <v>24</v>
      </c>
      <c r="D166" s="20">
        <v>0</v>
      </c>
      <c r="E166" s="20"/>
      <c r="F166" s="20"/>
      <c r="G166" s="20">
        <f>D166+E166-F166</f>
        <v>0</v>
      </c>
    </row>
    <row r="167" spans="1:7" hidden="1" x14ac:dyDescent="0.2">
      <c r="A167" s="21">
        <v>321</v>
      </c>
      <c r="B167" s="50" t="s">
        <v>100</v>
      </c>
      <c r="C167" s="19" t="s">
        <v>24</v>
      </c>
      <c r="D167" s="20">
        <v>0</v>
      </c>
      <c r="E167" s="20"/>
      <c r="F167" s="20"/>
      <c r="G167" s="20">
        <f>D167+E167-F167</f>
        <v>0</v>
      </c>
    </row>
    <row r="168" spans="1:7" hidden="1" x14ac:dyDescent="0.2">
      <c r="A168" s="21">
        <v>323</v>
      </c>
      <c r="B168" s="50">
        <v>12</v>
      </c>
      <c r="C168" s="19" t="s">
        <v>28</v>
      </c>
      <c r="D168" s="20">
        <v>0</v>
      </c>
      <c r="E168" s="20"/>
      <c r="F168" s="20"/>
      <c r="G168" s="20">
        <f>D168+E168-F168</f>
        <v>0</v>
      </c>
    </row>
    <row r="169" spans="1:7" ht="13.15" hidden="1" thickBot="1" x14ac:dyDescent="0.25">
      <c r="A169" s="29">
        <v>323</v>
      </c>
      <c r="B169" s="50" t="s">
        <v>100</v>
      </c>
      <c r="C169" s="30" t="s">
        <v>28</v>
      </c>
      <c r="D169" s="31">
        <v>0</v>
      </c>
      <c r="E169" s="31"/>
      <c r="F169" s="31"/>
      <c r="G169" s="31">
        <f>D169+E169-F169</f>
        <v>0</v>
      </c>
    </row>
    <row r="170" spans="1:7" s="25" customFormat="1" ht="45" thickBot="1" x14ac:dyDescent="0.25">
      <c r="A170" s="32" t="s">
        <v>95</v>
      </c>
      <c r="B170" s="53"/>
      <c r="C170" s="33" t="s">
        <v>103</v>
      </c>
      <c r="D170" s="34">
        <f>D171</f>
        <v>314836</v>
      </c>
      <c r="E170" s="34">
        <f>E171</f>
        <v>0</v>
      </c>
      <c r="F170" s="34">
        <f>F171</f>
        <v>0</v>
      </c>
      <c r="G170" s="35">
        <f>G171</f>
        <v>314836</v>
      </c>
    </row>
    <row r="171" spans="1:7" s="25" customFormat="1" x14ac:dyDescent="0.2">
      <c r="A171" s="65">
        <v>32</v>
      </c>
      <c r="B171" s="66"/>
      <c r="C171" s="57" t="s">
        <v>22</v>
      </c>
      <c r="D171" s="58">
        <f>SUM(D172:D173)</f>
        <v>314836</v>
      </c>
      <c r="E171" s="58">
        <f>SUM(E172:E173)</f>
        <v>0</v>
      </c>
      <c r="F171" s="58">
        <f>SUM(F172:F173)</f>
        <v>0</v>
      </c>
      <c r="G171" s="58">
        <f>SUM(G172:G173)</f>
        <v>314836</v>
      </c>
    </row>
    <row r="172" spans="1:7" s="25" customFormat="1" x14ac:dyDescent="0.2">
      <c r="A172" s="29">
        <v>323</v>
      </c>
      <c r="B172" s="54">
        <v>12</v>
      </c>
      <c r="C172" s="26" t="s">
        <v>28</v>
      </c>
      <c r="D172" s="27">
        <v>31484</v>
      </c>
      <c r="E172" s="27"/>
      <c r="F172" s="27"/>
      <c r="G172" s="27">
        <f>D172+E172-F172</f>
        <v>31484</v>
      </c>
    </row>
    <row r="173" spans="1:7" s="25" customFormat="1" ht="13.15" thickBot="1" x14ac:dyDescent="0.25">
      <c r="A173" s="29">
        <v>323</v>
      </c>
      <c r="B173" s="54">
        <v>51</v>
      </c>
      <c r="C173" s="26" t="s">
        <v>28</v>
      </c>
      <c r="D173" s="27">
        <v>283352</v>
      </c>
      <c r="E173" s="27"/>
      <c r="F173" s="27"/>
      <c r="G173" s="27">
        <f>D173+E173-F173</f>
        <v>283352</v>
      </c>
    </row>
    <row r="174" spans="1:7" ht="13.15" thickBot="1" x14ac:dyDescent="0.25">
      <c r="A174" s="43" t="s">
        <v>122</v>
      </c>
      <c r="B174" s="52"/>
      <c r="C174" s="40" t="s">
        <v>123</v>
      </c>
      <c r="D174" s="41">
        <f>D175+D178+D183</f>
        <v>157000</v>
      </c>
      <c r="E174" s="41">
        <f>E175+E178+E183</f>
        <v>0</v>
      </c>
      <c r="F174" s="41">
        <f>F175+F178+F183</f>
        <v>0</v>
      </c>
      <c r="G174" s="41">
        <f>G175+G178+G183</f>
        <v>157000</v>
      </c>
    </row>
    <row r="175" spans="1:7" x14ac:dyDescent="0.2">
      <c r="A175" s="55" t="s">
        <v>13</v>
      </c>
      <c r="B175" s="63"/>
      <c r="C175" s="57" t="s">
        <v>14</v>
      </c>
      <c r="D175" s="58">
        <f>SUM(D176:D177)</f>
        <v>157000</v>
      </c>
      <c r="E175" s="58">
        <f>SUM(E176:E177)</f>
        <v>0</v>
      </c>
      <c r="F175" s="58">
        <f>SUM(F176:F177)</f>
        <v>0</v>
      </c>
      <c r="G175" s="58">
        <f>SUM(G176:G177)</f>
        <v>157000</v>
      </c>
    </row>
    <row r="176" spans="1:7" x14ac:dyDescent="0.2">
      <c r="A176" s="21" t="s">
        <v>15</v>
      </c>
      <c r="B176" s="50">
        <v>11</v>
      </c>
      <c r="C176" s="19" t="s">
        <v>16</v>
      </c>
      <c r="D176" s="20">
        <v>133959</v>
      </c>
      <c r="E176" s="20"/>
      <c r="F176" s="20"/>
      <c r="G176" s="20">
        <f>D176+E176-F176</f>
        <v>133959</v>
      </c>
    </row>
    <row r="177" spans="1:7" ht="13.15" thickBot="1" x14ac:dyDescent="0.25">
      <c r="A177" s="21">
        <v>313</v>
      </c>
      <c r="B177" s="50">
        <v>11</v>
      </c>
      <c r="C177" s="19" t="s">
        <v>20</v>
      </c>
      <c r="D177" s="20">
        <v>23041</v>
      </c>
      <c r="E177" s="20"/>
      <c r="F177" s="20"/>
      <c r="G177" s="20">
        <f>D177+E177-F177</f>
        <v>23041</v>
      </c>
    </row>
    <row r="178" spans="1:7" hidden="1" x14ac:dyDescent="0.2">
      <c r="A178" s="64">
        <v>32</v>
      </c>
      <c r="B178" s="60"/>
      <c r="C178" s="61" t="s">
        <v>22</v>
      </c>
      <c r="D178" s="62">
        <f>SUM(D179:D182)</f>
        <v>0</v>
      </c>
      <c r="E178" s="62">
        <f>SUM(E179:E182)</f>
        <v>0</v>
      </c>
      <c r="F178" s="62">
        <f>SUM(F179:F182)</f>
        <v>0</v>
      </c>
      <c r="G178" s="62">
        <f>SUM(G179:G182)</f>
        <v>0</v>
      </c>
    </row>
    <row r="179" spans="1:7" hidden="1" x14ac:dyDescent="0.2">
      <c r="A179" s="21">
        <v>321</v>
      </c>
      <c r="B179" s="50">
        <v>11</v>
      </c>
      <c r="C179" s="19" t="s">
        <v>24</v>
      </c>
      <c r="D179" s="20">
        <v>0</v>
      </c>
      <c r="E179" s="20"/>
      <c r="F179" s="20"/>
      <c r="G179" s="20">
        <f>D179+E179-F179</f>
        <v>0</v>
      </c>
    </row>
    <row r="180" spans="1:7" hidden="1" x14ac:dyDescent="0.2">
      <c r="A180" s="21">
        <v>322</v>
      </c>
      <c r="B180" s="50">
        <v>11</v>
      </c>
      <c r="C180" s="19" t="s">
        <v>26</v>
      </c>
      <c r="D180" s="20">
        <v>0</v>
      </c>
      <c r="E180" s="20"/>
      <c r="F180" s="20"/>
      <c r="G180" s="20">
        <f>D180+E180-F180</f>
        <v>0</v>
      </c>
    </row>
    <row r="181" spans="1:7" hidden="1" x14ac:dyDescent="0.2">
      <c r="A181" s="21">
        <v>323</v>
      </c>
      <c r="B181" s="50">
        <v>11</v>
      </c>
      <c r="C181" s="19" t="s">
        <v>28</v>
      </c>
      <c r="D181" s="20">
        <v>0</v>
      </c>
      <c r="E181" s="20"/>
      <c r="F181" s="20"/>
      <c r="G181" s="20">
        <f>D181+E181-F181</f>
        <v>0</v>
      </c>
    </row>
    <row r="182" spans="1:7" hidden="1" x14ac:dyDescent="0.2">
      <c r="A182" s="21">
        <v>329</v>
      </c>
      <c r="B182" s="50">
        <v>11</v>
      </c>
      <c r="C182" s="19" t="s">
        <v>31</v>
      </c>
      <c r="D182" s="20">
        <v>0</v>
      </c>
      <c r="E182" s="20"/>
      <c r="F182" s="20"/>
      <c r="G182" s="20">
        <f>D182+E182-F182</f>
        <v>0</v>
      </c>
    </row>
    <row r="183" spans="1:7" hidden="1" x14ac:dyDescent="0.2">
      <c r="A183" s="59">
        <v>45</v>
      </c>
      <c r="B183" s="60"/>
      <c r="C183" s="61" t="s">
        <v>106</v>
      </c>
      <c r="D183" s="62">
        <f>SUM(D184:D185)</f>
        <v>0</v>
      </c>
      <c r="E183" s="62">
        <f>SUM(E184:E185)</f>
        <v>0</v>
      </c>
      <c r="F183" s="62">
        <f>SUM(F184:F185)</f>
        <v>0</v>
      </c>
      <c r="G183" s="62">
        <f>SUM(G184:G185)</f>
        <v>0</v>
      </c>
    </row>
    <row r="184" spans="1:7" hidden="1" x14ac:dyDescent="0.2">
      <c r="A184" s="21">
        <v>451</v>
      </c>
      <c r="B184" s="50">
        <v>11</v>
      </c>
      <c r="C184" s="19" t="s">
        <v>124</v>
      </c>
      <c r="D184" s="20">
        <v>0</v>
      </c>
      <c r="E184" s="20"/>
      <c r="F184" s="20"/>
      <c r="G184" s="20">
        <f>D184+E184-F184</f>
        <v>0</v>
      </c>
    </row>
    <row r="185" spans="1:7" ht="13.15" hidden="1" thickBot="1" x14ac:dyDescent="0.25">
      <c r="A185" s="21">
        <v>454</v>
      </c>
      <c r="B185" s="50">
        <v>11</v>
      </c>
      <c r="C185" s="19" t="s">
        <v>107</v>
      </c>
      <c r="D185" s="20">
        <v>0</v>
      </c>
      <c r="E185" s="20"/>
      <c r="F185" s="20"/>
      <c r="G185" s="20">
        <f>D185+E185-F185</f>
        <v>0</v>
      </c>
    </row>
    <row r="186" spans="1:7" ht="22.85" thickBot="1" x14ac:dyDescent="0.25">
      <c r="A186" s="43" t="s">
        <v>125</v>
      </c>
      <c r="B186" s="52"/>
      <c r="C186" s="40" t="s">
        <v>126</v>
      </c>
      <c r="D186" s="41">
        <f>D187+D191+D195</f>
        <v>0</v>
      </c>
      <c r="E186" s="41">
        <f>E187+E191+E195</f>
        <v>214433</v>
      </c>
      <c r="F186" s="41">
        <f>F187+F191+F195</f>
        <v>0</v>
      </c>
      <c r="G186" s="41">
        <f>G187+G191+G195</f>
        <v>214433</v>
      </c>
    </row>
    <row r="187" spans="1:7" x14ac:dyDescent="0.2">
      <c r="A187" s="55" t="s">
        <v>13</v>
      </c>
      <c r="B187" s="56"/>
      <c r="C187" s="57" t="s">
        <v>14</v>
      </c>
      <c r="D187" s="58">
        <f>SUM(D188:D190)</f>
        <v>0</v>
      </c>
      <c r="E187" s="58">
        <f>SUM(E188:E190)</f>
        <v>100580</v>
      </c>
      <c r="F187" s="58">
        <f>SUM(F188:F190)</f>
        <v>0</v>
      </c>
      <c r="G187" s="58">
        <f>SUM(G188:G190)</f>
        <v>100580</v>
      </c>
    </row>
    <row r="188" spans="1:7" x14ac:dyDescent="0.2">
      <c r="A188" s="21" t="s">
        <v>15</v>
      </c>
      <c r="B188" s="50">
        <v>31</v>
      </c>
      <c r="C188" s="19" t="s">
        <v>16</v>
      </c>
      <c r="D188" s="20">
        <v>0</v>
      </c>
      <c r="E188" s="20">
        <v>85819</v>
      </c>
      <c r="F188" s="20"/>
      <c r="G188" s="20">
        <f>D188+E188-F188</f>
        <v>85819</v>
      </c>
    </row>
    <row r="189" spans="1:7" hidden="1" x14ac:dyDescent="0.2">
      <c r="A189" s="21" t="s">
        <v>17</v>
      </c>
      <c r="B189" s="50">
        <v>31</v>
      </c>
      <c r="C189" s="19" t="s">
        <v>18</v>
      </c>
      <c r="D189" s="20">
        <v>0</v>
      </c>
      <c r="E189" s="20"/>
      <c r="F189" s="20"/>
      <c r="G189" s="20">
        <f>D189+E189-F189</f>
        <v>0</v>
      </c>
    </row>
    <row r="190" spans="1:7" x14ac:dyDescent="0.2">
      <c r="A190" s="21" t="s">
        <v>19</v>
      </c>
      <c r="B190" s="50">
        <v>31</v>
      </c>
      <c r="C190" s="19" t="s">
        <v>20</v>
      </c>
      <c r="D190" s="20">
        <v>0</v>
      </c>
      <c r="E190" s="20">
        <v>14761</v>
      </c>
      <c r="F190" s="20"/>
      <c r="G190" s="20">
        <f>D190+E190-F190</f>
        <v>14761</v>
      </c>
    </row>
    <row r="191" spans="1:7" x14ac:dyDescent="0.2">
      <c r="A191" s="64">
        <v>32</v>
      </c>
      <c r="B191" s="60"/>
      <c r="C191" s="61" t="s">
        <v>22</v>
      </c>
      <c r="D191" s="62">
        <f>SUM(D192:D194)</f>
        <v>0</v>
      </c>
      <c r="E191" s="62">
        <f>SUM(E192:E194)</f>
        <v>113853</v>
      </c>
      <c r="F191" s="62">
        <f>SUM(F192:F194)</f>
        <v>0</v>
      </c>
      <c r="G191" s="62">
        <f>SUM(G192:G194)</f>
        <v>113853</v>
      </c>
    </row>
    <row r="192" spans="1:7" x14ac:dyDescent="0.2">
      <c r="A192" s="21">
        <v>321</v>
      </c>
      <c r="B192" s="50">
        <v>31</v>
      </c>
      <c r="C192" s="19" t="s">
        <v>24</v>
      </c>
      <c r="D192" s="20">
        <v>0</v>
      </c>
      <c r="E192" s="20">
        <v>113853</v>
      </c>
      <c r="F192" s="20"/>
      <c r="G192" s="20">
        <f>D192+E192-F192</f>
        <v>113853</v>
      </c>
    </row>
    <row r="193" spans="1:7" hidden="1" x14ac:dyDescent="0.2">
      <c r="A193" s="21">
        <v>323</v>
      </c>
      <c r="B193" s="50">
        <v>31</v>
      </c>
      <c r="C193" s="19" t="s">
        <v>28</v>
      </c>
      <c r="D193" s="20">
        <v>0</v>
      </c>
      <c r="E193" s="20"/>
      <c r="F193" s="20"/>
      <c r="G193" s="20">
        <f>D193+E193-F193</f>
        <v>0</v>
      </c>
    </row>
    <row r="194" spans="1:7" hidden="1" x14ac:dyDescent="0.2">
      <c r="A194" s="21">
        <v>329</v>
      </c>
      <c r="B194" s="50">
        <v>31</v>
      </c>
      <c r="C194" s="19" t="s">
        <v>31</v>
      </c>
      <c r="D194" s="20">
        <v>0</v>
      </c>
      <c r="E194" s="20"/>
      <c r="F194" s="20"/>
      <c r="G194" s="20">
        <f>D194+E194-F194</f>
        <v>0</v>
      </c>
    </row>
    <row r="195" spans="1:7" hidden="1" x14ac:dyDescent="0.2">
      <c r="A195" s="59" t="s">
        <v>32</v>
      </c>
      <c r="B195" s="60"/>
      <c r="C195" s="61" t="s">
        <v>33</v>
      </c>
      <c r="D195" s="62">
        <f>D196</f>
        <v>0</v>
      </c>
      <c r="E195" s="62">
        <f>E196</f>
        <v>0</v>
      </c>
      <c r="F195" s="62">
        <f>F196</f>
        <v>0</v>
      </c>
      <c r="G195" s="62">
        <f>G196</f>
        <v>0</v>
      </c>
    </row>
    <row r="196" spans="1:7" hidden="1" x14ac:dyDescent="0.2">
      <c r="A196" s="21" t="s">
        <v>34</v>
      </c>
      <c r="B196" s="50">
        <v>11</v>
      </c>
      <c r="C196" s="19" t="s">
        <v>35</v>
      </c>
      <c r="D196" s="20">
        <v>0</v>
      </c>
      <c r="E196" s="20"/>
      <c r="F196" s="20"/>
      <c r="G196" s="20">
        <f>D196+E196-F196</f>
        <v>0</v>
      </c>
    </row>
  </sheetData>
  <autoFilter ref="A4:G196"/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showGridLines="0" tabSelected="1" zoomScale="130" zoomScaleNormal="130" zoomScalePageLayoutView="110" workbookViewId="0">
      <pane ySplit="5" topLeftCell="A6" activePane="bottomLeft" state="frozen"/>
      <selection pane="bottomLeft" activeCell="C1" sqref="C1"/>
    </sheetView>
  </sheetViews>
  <sheetFormatPr defaultRowHeight="12.5" x14ac:dyDescent="0.2"/>
  <cols>
    <col min="1" max="1" width="11" style="23" customWidth="1"/>
    <col min="2" max="2" width="6.75" style="24" customWidth="1"/>
    <col min="3" max="3" width="42.375" customWidth="1"/>
    <col min="4" max="4" width="12.75" customWidth="1"/>
    <col min="5" max="5" width="12.875" customWidth="1"/>
    <col min="6" max="6" width="12.625" customWidth="1"/>
    <col min="7" max="7" width="17.875" customWidth="1"/>
    <col min="8" max="8" width="9.25" customWidth="1"/>
    <col min="9" max="9" width="17" customWidth="1"/>
    <col min="10" max="10" width="9.625" bestFit="1" customWidth="1"/>
    <col min="11" max="11" width="17.125" customWidth="1"/>
    <col min="12" max="12" width="9.625" bestFit="1" customWidth="1"/>
  </cols>
  <sheetData>
    <row r="1" spans="1:8" ht="76.849999999999994" customHeight="1" x14ac:dyDescent="0.2"/>
    <row r="2" spans="1:8" x14ac:dyDescent="0.2">
      <c r="A2" s="3" t="s">
        <v>133</v>
      </c>
      <c r="B2" s="4"/>
    </row>
    <row r="3" spans="1:8" x14ac:dyDescent="0.2">
      <c r="A3" s="3" t="s">
        <v>134</v>
      </c>
      <c r="B3" s="4"/>
    </row>
    <row r="5" spans="1:8" s="9" customFormat="1" ht="38.25" customHeight="1" x14ac:dyDescent="0.2">
      <c r="A5" s="5" t="s">
        <v>1</v>
      </c>
      <c r="B5" s="6" t="s">
        <v>2</v>
      </c>
      <c r="C5" s="5" t="s">
        <v>3</v>
      </c>
      <c r="D5" s="7" t="s">
        <v>130</v>
      </c>
      <c r="E5" s="7" t="s">
        <v>105</v>
      </c>
      <c r="F5" s="7" t="s">
        <v>114</v>
      </c>
      <c r="G5" s="8"/>
      <c r="H5" s="8"/>
    </row>
    <row r="6" spans="1:8" x14ac:dyDescent="0.2">
      <c r="A6" s="10" t="s">
        <v>4</v>
      </c>
      <c r="B6" s="11"/>
      <c r="C6" s="12" t="s">
        <v>0</v>
      </c>
      <c r="D6" s="13">
        <f>D7</f>
        <v>107117539</v>
      </c>
      <c r="E6" s="13">
        <f t="shared" ref="E6:F8" si="0">E7</f>
        <v>1126500</v>
      </c>
      <c r="F6" s="13">
        <f>F7</f>
        <v>105991039</v>
      </c>
    </row>
    <row r="7" spans="1:8" x14ac:dyDescent="0.2">
      <c r="A7" s="14" t="s">
        <v>5</v>
      </c>
      <c r="B7" s="47"/>
      <c r="C7" s="15" t="s">
        <v>6</v>
      </c>
      <c r="D7" s="13">
        <f>D8</f>
        <v>107117539</v>
      </c>
      <c r="E7" s="13">
        <f t="shared" si="0"/>
        <v>1126500</v>
      </c>
      <c r="F7" s="13">
        <f t="shared" si="0"/>
        <v>105991039</v>
      </c>
    </row>
    <row r="8" spans="1:8" ht="22.15" x14ac:dyDescent="0.2">
      <c r="A8" s="16" t="s">
        <v>7</v>
      </c>
      <c r="B8" s="47"/>
      <c r="C8" s="17" t="s">
        <v>8</v>
      </c>
      <c r="D8" s="18">
        <f>D9</f>
        <v>107117539</v>
      </c>
      <c r="E8" s="18">
        <f>E9</f>
        <v>1126500</v>
      </c>
      <c r="F8" s="18">
        <f t="shared" si="0"/>
        <v>105991039</v>
      </c>
    </row>
    <row r="9" spans="1:8" ht="13.15" thickBot="1" x14ac:dyDescent="0.25">
      <c r="A9" s="44" t="s">
        <v>9</v>
      </c>
      <c r="B9" s="48"/>
      <c r="C9" s="45" t="s">
        <v>10</v>
      </c>
      <c r="D9" s="46">
        <f>D10+D35+D38+D41+D44+D47+D50+D64+D68+D71+D76+D79+D82+D95+D98+D145+D149+D171+D175+D187</f>
        <v>107117539</v>
      </c>
      <c r="E9" s="46">
        <f>E10+E35+E38+E41+E44+E47+E50+E64+E68+E71+E76+E79+E82+E95+E98+E145+E149+E171+E175+E187</f>
        <v>1126500</v>
      </c>
      <c r="F9" s="46">
        <f>F10+F35+F38+F41+F44+F47+F50+F64+F68+F71+F76+F79+F82+F95+F98+F145+F149+F171+F175+F187</f>
        <v>105991039</v>
      </c>
    </row>
    <row r="10" spans="1:8" ht="13.15" thickBot="1" x14ac:dyDescent="0.25">
      <c r="A10" s="39" t="s">
        <v>11</v>
      </c>
      <c r="B10" s="49"/>
      <c r="C10" s="40" t="s">
        <v>12</v>
      </c>
      <c r="D10" s="41">
        <f>D11+D17+D29+D33+D31</f>
        <v>70490971</v>
      </c>
      <c r="E10" s="41">
        <f>E11+E17+E29+E33+E31</f>
        <v>1126500</v>
      </c>
      <c r="F10" s="41">
        <f>F11+F17+F29+F33+F31</f>
        <v>69364471</v>
      </c>
    </row>
    <row r="11" spans="1:8" x14ac:dyDescent="0.2">
      <c r="A11" s="55" t="s">
        <v>13</v>
      </c>
      <c r="B11" s="56"/>
      <c r="C11" s="57" t="s">
        <v>14</v>
      </c>
      <c r="D11" s="58">
        <f>SUM(D12:D16)</f>
        <v>57964536</v>
      </c>
      <c r="E11" s="58">
        <f>SUM(E12:E16)</f>
        <v>1126500</v>
      </c>
      <c r="F11" s="58">
        <f>SUM(F12:F16)</f>
        <v>56838036</v>
      </c>
    </row>
    <row r="12" spans="1:8" x14ac:dyDescent="0.2">
      <c r="A12" s="21" t="s">
        <v>15</v>
      </c>
      <c r="B12" s="50">
        <v>11</v>
      </c>
      <c r="C12" s="19" t="s">
        <v>16</v>
      </c>
      <c r="D12" s="20">
        <v>47256520</v>
      </c>
      <c r="E12" s="20">
        <v>1126500</v>
      </c>
      <c r="F12" s="20">
        <f>D12-E12</f>
        <v>46130020</v>
      </c>
    </row>
    <row r="13" spans="1:8" x14ac:dyDescent="0.2">
      <c r="A13" s="21" t="s">
        <v>15</v>
      </c>
      <c r="B13" s="50">
        <v>31</v>
      </c>
      <c r="C13" s="19" t="s">
        <v>16</v>
      </c>
      <c r="D13" s="20">
        <v>70000</v>
      </c>
      <c r="E13" s="20"/>
      <c r="F13" s="20">
        <f t="shared" ref="F13:F16" si="1">D13-E13</f>
        <v>70000</v>
      </c>
    </row>
    <row r="14" spans="1:8" x14ac:dyDescent="0.2">
      <c r="A14" s="21" t="s">
        <v>17</v>
      </c>
      <c r="B14" s="50">
        <v>11</v>
      </c>
      <c r="C14" s="19" t="s">
        <v>18</v>
      </c>
      <c r="D14" s="20">
        <v>2497855</v>
      </c>
      <c r="E14" s="20"/>
      <c r="F14" s="20">
        <f t="shared" si="1"/>
        <v>2497855</v>
      </c>
    </row>
    <row r="15" spans="1:8" x14ac:dyDescent="0.2">
      <c r="A15" s="21" t="s">
        <v>19</v>
      </c>
      <c r="B15" s="50">
        <v>11</v>
      </c>
      <c r="C15" s="19" t="s">
        <v>20</v>
      </c>
      <c r="D15" s="20">
        <v>8128121</v>
      </c>
      <c r="E15" s="20"/>
      <c r="F15" s="20">
        <f t="shared" si="1"/>
        <v>8128121</v>
      </c>
    </row>
    <row r="16" spans="1:8" x14ac:dyDescent="0.2">
      <c r="A16" s="21" t="s">
        <v>19</v>
      </c>
      <c r="B16" s="50">
        <v>31</v>
      </c>
      <c r="C16" s="19" t="s">
        <v>20</v>
      </c>
      <c r="D16" s="20">
        <v>12040</v>
      </c>
      <c r="E16" s="20"/>
      <c r="F16" s="20">
        <f t="shared" si="1"/>
        <v>12040</v>
      </c>
    </row>
    <row r="17" spans="1:6" x14ac:dyDescent="0.2">
      <c r="A17" s="59" t="s">
        <v>21</v>
      </c>
      <c r="B17" s="60"/>
      <c r="C17" s="61" t="s">
        <v>22</v>
      </c>
      <c r="D17" s="62">
        <f>SUM(D18:D28)</f>
        <v>12351763</v>
      </c>
      <c r="E17" s="62">
        <f>SUM(E18:E28)</f>
        <v>0</v>
      </c>
      <c r="F17" s="62">
        <f>SUM(F18:F28)</f>
        <v>12351763</v>
      </c>
    </row>
    <row r="18" spans="1:6" x14ac:dyDescent="0.2">
      <c r="A18" s="21" t="s">
        <v>23</v>
      </c>
      <c r="B18" s="50">
        <v>11</v>
      </c>
      <c r="C18" s="19" t="s">
        <v>24</v>
      </c>
      <c r="D18" s="20">
        <v>3463828</v>
      </c>
      <c r="E18" s="20"/>
      <c r="F18" s="20">
        <f t="shared" ref="F18:F28" si="2">D18-E18</f>
        <v>3463828</v>
      </c>
    </row>
    <row r="19" spans="1:6" x14ac:dyDescent="0.2">
      <c r="A19" s="21" t="s">
        <v>23</v>
      </c>
      <c r="B19" s="50">
        <v>31</v>
      </c>
      <c r="C19" s="19" t="s">
        <v>24</v>
      </c>
      <c r="D19" s="20">
        <v>35000</v>
      </c>
      <c r="E19" s="20"/>
      <c r="F19" s="20">
        <f t="shared" si="2"/>
        <v>35000</v>
      </c>
    </row>
    <row r="20" spans="1:6" x14ac:dyDescent="0.2">
      <c r="A20" s="21">
        <v>321</v>
      </c>
      <c r="B20" s="50">
        <v>51</v>
      </c>
      <c r="C20" s="19" t="s">
        <v>24</v>
      </c>
      <c r="D20" s="20">
        <v>500000</v>
      </c>
      <c r="E20" s="20"/>
      <c r="F20" s="20">
        <f t="shared" si="2"/>
        <v>500000</v>
      </c>
    </row>
    <row r="21" spans="1:6" x14ac:dyDescent="0.2">
      <c r="A21" s="21" t="s">
        <v>25</v>
      </c>
      <c r="B21" s="50">
        <v>11</v>
      </c>
      <c r="C21" s="19" t="s">
        <v>26</v>
      </c>
      <c r="D21" s="20">
        <v>1830081</v>
      </c>
      <c r="E21" s="20"/>
      <c r="F21" s="20">
        <f t="shared" si="2"/>
        <v>1830081</v>
      </c>
    </row>
    <row r="22" spans="1:6" x14ac:dyDescent="0.2">
      <c r="A22" s="21">
        <v>322</v>
      </c>
      <c r="B22" s="50">
        <v>31</v>
      </c>
      <c r="C22" s="19" t="s">
        <v>26</v>
      </c>
      <c r="D22" s="20">
        <v>133600</v>
      </c>
      <c r="E22" s="20"/>
      <c r="F22" s="20">
        <f t="shared" si="2"/>
        <v>133600</v>
      </c>
    </row>
    <row r="23" spans="1:6" x14ac:dyDescent="0.2">
      <c r="A23" s="21" t="s">
        <v>27</v>
      </c>
      <c r="B23" s="50">
        <v>11</v>
      </c>
      <c r="C23" s="19" t="s">
        <v>28</v>
      </c>
      <c r="D23" s="20">
        <v>5656109</v>
      </c>
      <c r="E23" s="20"/>
      <c r="F23" s="20">
        <f t="shared" si="2"/>
        <v>5656109</v>
      </c>
    </row>
    <row r="24" spans="1:6" x14ac:dyDescent="0.2">
      <c r="A24" s="21">
        <v>323</v>
      </c>
      <c r="B24" s="50">
        <v>31</v>
      </c>
      <c r="C24" s="19" t="s">
        <v>28</v>
      </c>
      <c r="D24" s="20">
        <v>61500</v>
      </c>
      <c r="E24" s="20"/>
      <c r="F24" s="20">
        <f t="shared" si="2"/>
        <v>61500</v>
      </c>
    </row>
    <row r="25" spans="1:6" ht="15.25" customHeight="1" x14ac:dyDescent="0.2">
      <c r="A25" s="21">
        <v>324</v>
      </c>
      <c r="B25" s="50">
        <v>11</v>
      </c>
      <c r="C25" s="19" t="s">
        <v>29</v>
      </c>
      <c r="D25" s="20">
        <v>218000</v>
      </c>
      <c r="E25" s="20"/>
      <c r="F25" s="20">
        <f t="shared" si="2"/>
        <v>218000</v>
      </c>
    </row>
    <row r="26" spans="1:6" ht="15.25" customHeight="1" x14ac:dyDescent="0.2">
      <c r="A26" s="21">
        <v>324</v>
      </c>
      <c r="B26" s="50">
        <v>52</v>
      </c>
      <c r="C26" s="19" t="s">
        <v>29</v>
      </c>
      <c r="D26" s="20">
        <v>190000</v>
      </c>
      <c r="E26" s="20"/>
      <c r="F26" s="20">
        <f t="shared" si="2"/>
        <v>190000</v>
      </c>
    </row>
    <row r="27" spans="1:6" x14ac:dyDescent="0.2">
      <c r="A27" s="21" t="s">
        <v>30</v>
      </c>
      <c r="B27" s="50">
        <v>11</v>
      </c>
      <c r="C27" s="19" t="s">
        <v>31</v>
      </c>
      <c r="D27" s="20">
        <v>253645</v>
      </c>
      <c r="E27" s="20"/>
      <c r="F27" s="20">
        <f t="shared" si="2"/>
        <v>253645</v>
      </c>
    </row>
    <row r="28" spans="1:6" x14ac:dyDescent="0.2">
      <c r="A28" s="21" t="s">
        <v>30</v>
      </c>
      <c r="B28" s="50">
        <v>31</v>
      </c>
      <c r="C28" s="19" t="s">
        <v>31</v>
      </c>
      <c r="D28" s="20">
        <v>10000</v>
      </c>
      <c r="E28" s="20"/>
      <c r="F28" s="20">
        <f t="shared" si="2"/>
        <v>10000</v>
      </c>
    </row>
    <row r="29" spans="1:6" x14ac:dyDescent="0.2">
      <c r="A29" s="59" t="s">
        <v>32</v>
      </c>
      <c r="B29" s="60"/>
      <c r="C29" s="61" t="s">
        <v>33</v>
      </c>
      <c r="D29" s="62">
        <f>D30</f>
        <v>7500</v>
      </c>
      <c r="E29" s="62">
        <f>E30</f>
        <v>0</v>
      </c>
      <c r="F29" s="62">
        <f>F30</f>
        <v>7500</v>
      </c>
    </row>
    <row r="30" spans="1:6" x14ac:dyDescent="0.2">
      <c r="A30" s="21" t="s">
        <v>34</v>
      </c>
      <c r="B30" s="50">
        <v>11</v>
      </c>
      <c r="C30" s="19" t="s">
        <v>35</v>
      </c>
      <c r="D30" s="20">
        <v>7500</v>
      </c>
      <c r="E30" s="20"/>
      <c r="F30" s="20">
        <f>D30-E30</f>
        <v>7500</v>
      </c>
    </row>
    <row r="31" spans="1:6" ht="22.15" x14ac:dyDescent="0.2">
      <c r="A31" s="59">
        <v>37</v>
      </c>
      <c r="B31" s="60"/>
      <c r="C31" s="61" t="s">
        <v>37</v>
      </c>
      <c r="D31" s="62">
        <f>D32</f>
        <v>64250</v>
      </c>
      <c r="E31" s="62">
        <f>E32</f>
        <v>0</v>
      </c>
      <c r="F31" s="62">
        <f>F32</f>
        <v>64250</v>
      </c>
    </row>
    <row r="32" spans="1:6" x14ac:dyDescent="0.2">
      <c r="A32" s="21">
        <v>372</v>
      </c>
      <c r="B32" s="50">
        <v>11</v>
      </c>
      <c r="C32" s="19" t="s">
        <v>38</v>
      </c>
      <c r="D32" s="20">
        <v>64250</v>
      </c>
      <c r="E32" s="20"/>
      <c r="F32" s="20">
        <f>D32-E32</f>
        <v>64250</v>
      </c>
    </row>
    <row r="33" spans="1:8" x14ac:dyDescent="0.2">
      <c r="A33" s="59" t="s">
        <v>39</v>
      </c>
      <c r="B33" s="60"/>
      <c r="C33" s="61" t="s">
        <v>40</v>
      </c>
      <c r="D33" s="62">
        <f>D34</f>
        <v>102922</v>
      </c>
      <c r="E33" s="62">
        <f>E34</f>
        <v>0</v>
      </c>
      <c r="F33" s="62">
        <f>F34</f>
        <v>102922</v>
      </c>
    </row>
    <row r="34" spans="1:8" ht="13.15" thickBot="1" x14ac:dyDescent="0.25">
      <c r="A34" s="21" t="s">
        <v>41</v>
      </c>
      <c r="B34" s="50">
        <v>11</v>
      </c>
      <c r="C34" s="19" t="s">
        <v>42</v>
      </c>
      <c r="D34" s="20">
        <v>102922</v>
      </c>
      <c r="E34" s="20"/>
      <c r="F34" s="20">
        <f>D34-E34</f>
        <v>102922</v>
      </c>
    </row>
    <row r="35" spans="1:8" ht="13.15" thickBot="1" x14ac:dyDescent="0.25">
      <c r="A35" s="39" t="s">
        <v>43</v>
      </c>
      <c r="B35" s="52"/>
      <c r="C35" s="40" t="s">
        <v>44</v>
      </c>
      <c r="D35" s="41">
        <f t="shared" ref="D35:F36" si="3">D36</f>
        <v>57436</v>
      </c>
      <c r="E35" s="41">
        <f t="shared" si="3"/>
        <v>0</v>
      </c>
      <c r="F35" s="42">
        <f t="shared" si="3"/>
        <v>57436</v>
      </c>
    </row>
    <row r="36" spans="1:8" x14ac:dyDescent="0.2">
      <c r="A36" s="55" t="s">
        <v>21</v>
      </c>
      <c r="B36" s="63"/>
      <c r="C36" s="57" t="s">
        <v>22</v>
      </c>
      <c r="D36" s="58">
        <f t="shared" si="3"/>
        <v>57436</v>
      </c>
      <c r="E36" s="58">
        <f t="shared" si="3"/>
        <v>0</v>
      </c>
      <c r="F36" s="58">
        <f t="shared" si="3"/>
        <v>57436</v>
      </c>
      <c r="H36" s="22"/>
    </row>
    <row r="37" spans="1:8" ht="13.15" thickBot="1" x14ac:dyDescent="0.25">
      <c r="A37" s="29" t="s">
        <v>27</v>
      </c>
      <c r="B37" s="51">
        <v>11</v>
      </c>
      <c r="C37" s="30" t="s">
        <v>28</v>
      </c>
      <c r="D37" s="31">
        <v>57436</v>
      </c>
      <c r="E37" s="31"/>
      <c r="F37" s="20">
        <f>D37-E37</f>
        <v>57436</v>
      </c>
    </row>
    <row r="38" spans="1:8" ht="13.15" thickBot="1" x14ac:dyDescent="0.25">
      <c r="A38" s="39" t="s">
        <v>45</v>
      </c>
      <c r="B38" s="52"/>
      <c r="C38" s="40" t="s">
        <v>46</v>
      </c>
      <c r="D38" s="41">
        <f t="shared" ref="D38:F39" si="4">D39</f>
        <v>62500</v>
      </c>
      <c r="E38" s="41">
        <f t="shared" si="4"/>
        <v>0</v>
      </c>
      <c r="F38" s="42">
        <f t="shared" si="4"/>
        <v>62500</v>
      </c>
    </row>
    <row r="39" spans="1:8" x14ac:dyDescent="0.2">
      <c r="A39" s="55" t="s">
        <v>21</v>
      </c>
      <c r="B39" s="63"/>
      <c r="C39" s="57" t="s">
        <v>22</v>
      </c>
      <c r="D39" s="58">
        <f t="shared" si="4"/>
        <v>62500</v>
      </c>
      <c r="E39" s="58">
        <f t="shared" si="4"/>
        <v>0</v>
      </c>
      <c r="F39" s="58">
        <f t="shared" si="4"/>
        <v>62500</v>
      </c>
    </row>
    <row r="40" spans="1:8" ht="13.15" thickBot="1" x14ac:dyDescent="0.25">
      <c r="A40" s="29" t="s">
        <v>27</v>
      </c>
      <c r="B40" s="51">
        <v>11</v>
      </c>
      <c r="C40" s="30" t="s">
        <v>28</v>
      </c>
      <c r="D40" s="31">
        <v>62500</v>
      </c>
      <c r="E40" s="31"/>
      <c r="F40" s="20">
        <f>D40-E40</f>
        <v>62500</v>
      </c>
    </row>
    <row r="41" spans="1:8" ht="13.15" thickBot="1" x14ac:dyDescent="0.25">
      <c r="A41" s="39" t="s">
        <v>47</v>
      </c>
      <c r="B41" s="52"/>
      <c r="C41" s="40" t="s">
        <v>48</v>
      </c>
      <c r="D41" s="41">
        <f t="shared" ref="D41:F42" si="5">D42</f>
        <v>750000</v>
      </c>
      <c r="E41" s="41">
        <f t="shared" si="5"/>
        <v>0</v>
      </c>
      <c r="F41" s="42">
        <f t="shared" si="5"/>
        <v>750000</v>
      </c>
    </row>
    <row r="42" spans="1:8" x14ac:dyDescent="0.2">
      <c r="A42" s="55" t="s">
        <v>21</v>
      </c>
      <c r="B42" s="63"/>
      <c r="C42" s="57" t="s">
        <v>22</v>
      </c>
      <c r="D42" s="58">
        <f t="shared" si="5"/>
        <v>750000</v>
      </c>
      <c r="E42" s="58">
        <f t="shared" si="5"/>
        <v>0</v>
      </c>
      <c r="F42" s="58">
        <f t="shared" si="5"/>
        <v>750000</v>
      </c>
    </row>
    <row r="43" spans="1:8" ht="13.15" thickBot="1" x14ac:dyDescent="0.25">
      <c r="A43" s="29" t="s">
        <v>27</v>
      </c>
      <c r="B43" s="51">
        <v>11</v>
      </c>
      <c r="C43" s="30" t="s">
        <v>28</v>
      </c>
      <c r="D43" s="31">
        <v>750000</v>
      </c>
      <c r="E43" s="31"/>
      <c r="F43" s="20">
        <f>D43-E43</f>
        <v>750000</v>
      </c>
    </row>
    <row r="44" spans="1:8" ht="22.85" thickBot="1" x14ac:dyDescent="0.25">
      <c r="A44" s="39" t="s">
        <v>49</v>
      </c>
      <c r="B44" s="52"/>
      <c r="C44" s="40" t="s">
        <v>50</v>
      </c>
      <c r="D44" s="41">
        <f t="shared" ref="D44:F45" si="6">D45</f>
        <v>202000</v>
      </c>
      <c r="E44" s="41">
        <f t="shared" si="6"/>
        <v>0</v>
      </c>
      <c r="F44" s="42">
        <f t="shared" si="6"/>
        <v>202000</v>
      </c>
    </row>
    <row r="45" spans="1:8" x14ac:dyDescent="0.2">
      <c r="A45" s="55" t="s">
        <v>21</v>
      </c>
      <c r="B45" s="63"/>
      <c r="C45" s="57" t="s">
        <v>22</v>
      </c>
      <c r="D45" s="58">
        <f t="shared" si="6"/>
        <v>202000</v>
      </c>
      <c r="E45" s="58">
        <f t="shared" si="6"/>
        <v>0</v>
      </c>
      <c r="F45" s="58">
        <f t="shared" si="6"/>
        <v>202000</v>
      </c>
    </row>
    <row r="46" spans="1:8" ht="13.15" thickBot="1" x14ac:dyDescent="0.25">
      <c r="A46" s="29" t="s">
        <v>27</v>
      </c>
      <c r="B46" s="51">
        <v>11</v>
      </c>
      <c r="C46" s="30" t="s">
        <v>28</v>
      </c>
      <c r="D46" s="31">
        <v>202000</v>
      </c>
      <c r="E46" s="31"/>
      <c r="F46" s="20">
        <f>D46-E46</f>
        <v>202000</v>
      </c>
    </row>
    <row r="47" spans="1:8" ht="13.15" thickBot="1" x14ac:dyDescent="0.25">
      <c r="A47" s="39" t="s">
        <v>51</v>
      </c>
      <c r="B47" s="52"/>
      <c r="C47" s="40" t="s">
        <v>52</v>
      </c>
      <c r="D47" s="41">
        <f t="shared" ref="D47:F48" si="7">D48</f>
        <v>465000</v>
      </c>
      <c r="E47" s="41">
        <f t="shared" si="7"/>
        <v>0</v>
      </c>
      <c r="F47" s="42">
        <f t="shared" si="7"/>
        <v>465000</v>
      </c>
    </row>
    <row r="48" spans="1:8" x14ac:dyDescent="0.2">
      <c r="A48" s="55" t="s">
        <v>21</v>
      </c>
      <c r="B48" s="63"/>
      <c r="C48" s="57" t="s">
        <v>22</v>
      </c>
      <c r="D48" s="58">
        <f t="shared" si="7"/>
        <v>465000</v>
      </c>
      <c r="E48" s="58">
        <f t="shared" si="7"/>
        <v>0</v>
      </c>
      <c r="F48" s="58">
        <f t="shared" si="7"/>
        <v>465000</v>
      </c>
    </row>
    <row r="49" spans="1:6" ht="13.15" thickBot="1" x14ac:dyDescent="0.25">
      <c r="A49" s="29" t="s">
        <v>27</v>
      </c>
      <c r="B49" s="51">
        <v>11</v>
      </c>
      <c r="C49" s="30" t="s">
        <v>28</v>
      </c>
      <c r="D49" s="31">
        <v>465000</v>
      </c>
      <c r="E49" s="31"/>
      <c r="F49" s="20">
        <f>D49-E49</f>
        <v>465000</v>
      </c>
    </row>
    <row r="50" spans="1:6" ht="13.15" thickBot="1" x14ac:dyDescent="0.25">
      <c r="A50" s="39" t="s">
        <v>115</v>
      </c>
      <c r="B50" s="49"/>
      <c r="C50" s="40" t="s">
        <v>116</v>
      </c>
      <c r="D50" s="41">
        <f>D51+D54+D56+D58+D61</f>
        <v>4345678</v>
      </c>
      <c r="E50" s="41">
        <f>E51+E54+E56+E58+E61</f>
        <v>0</v>
      </c>
      <c r="F50" s="41">
        <f t="shared" ref="F50" si="8">F51+F54+F56+F58+F61</f>
        <v>4345678</v>
      </c>
    </row>
    <row r="51" spans="1:6" x14ac:dyDescent="0.2">
      <c r="A51" s="55" t="s">
        <v>13</v>
      </c>
      <c r="B51" s="56"/>
      <c r="C51" s="57" t="s">
        <v>14</v>
      </c>
      <c r="D51" s="58">
        <f>SUM(D52:D53)</f>
        <v>342740</v>
      </c>
      <c r="E51" s="58">
        <f>SUM(E52:E53)</f>
        <v>0</v>
      </c>
      <c r="F51" s="58">
        <f>SUM(F52:F53)</f>
        <v>342740</v>
      </c>
    </row>
    <row r="52" spans="1:6" x14ac:dyDescent="0.2">
      <c r="A52" s="21" t="s">
        <v>15</v>
      </c>
      <c r="B52" s="50">
        <v>11</v>
      </c>
      <c r="C52" s="19" t="s">
        <v>16</v>
      </c>
      <c r="D52" s="20">
        <v>292440</v>
      </c>
      <c r="E52" s="20"/>
      <c r="F52" s="20">
        <f t="shared" ref="F52:F53" si="9">D52-E52</f>
        <v>292440</v>
      </c>
    </row>
    <row r="53" spans="1:6" x14ac:dyDescent="0.2">
      <c r="A53" s="21" t="s">
        <v>19</v>
      </c>
      <c r="B53" s="50">
        <v>11</v>
      </c>
      <c r="C53" s="19" t="s">
        <v>20</v>
      </c>
      <c r="D53" s="20">
        <v>50300</v>
      </c>
      <c r="E53" s="20"/>
      <c r="F53" s="20">
        <f t="shared" si="9"/>
        <v>50300</v>
      </c>
    </row>
    <row r="54" spans="1:6" x14ac:dyDescent="0.2">
      <c r="A54" s="55" t="s">
        <v>21</v>
      </c>
      <c r="B54" s="63"/>
      <c r="C54" s="57" t="s">
        <v>22</v>
      </c>
      <c r="D54" s="58">
        <f>D55</f>
        <v>1125625</v>
      </c>
      <c r="E54" s="58">
        <f>E55</f>
        <v>0</v>
      </c>
      <c r="F54" s="58">
        <f>F55</f>
        <v>1125625</v>
      </c>
    </row>
    <row r="55" spans="1:6" x14ac:dyDescent="0.2">
      <c r="A55" s="29" t="s">
        <v>27</v>
      </c>
      <c r="B55" s="51">
        <v>11</v>
      </c>
      <c r="C55" s="30" t="s">
        <v>28</v>
      </c>
      <c r="D55" s="31">
        <v>1125625</v>
      </c>
      <c r="E55" s="31"/>
      <c r="F55" s="20">
        <f>D55-E55</f>
        <v>1125625</v>
      </c>
    </row>
    <row r="56" spans="1:6" x14ac:dyDescent="0.2">
      <c r="A56" s="59" t="s">
        <v>69</v>
      </c>
      <c r="B56" s="60"/>
      <c r="C56" s="61" t="s">
        <v>70</v>
      </c>
      <c r="D56" s="62">
        <f>D57</f>
        <v>120000</v>
      </c>
      <c r="E56" s="62">
        <f>E57</f>
        <v>0</v>
      </c>
      <c r="F56" s="62">
        <f>F57</f>
        <v>120000</v>
      </c>
    </row>
    <row r="57" spans="1:6" x14ac:dyDescent="0.2">
      <c r="A57" s="21" t="s">
        <v>71</v>
      </c>
      <c r="B57" s="50">
        <v>11</v>
      </c>
      <c r="C57" s="19" t="s">
        <v>72</v>
      </c>
      <c r="D57" s="20">
        <v>120000</v>
      </c>
      <c r="E57" s="20"/>
      <c r="F57" s="20">
        <f>D57-E57</f>
        <v>120000</v>
      </c>
    </row>
    <row r="58" spans="1:6" x14ac:dyDescent="0.2">
      <c r="A58" s="59" t="s">
        <v>39</v>
      </c>
      <c r="B58" s="60"/>
      <c r="C58" s="61" t="s">
        <v>40</v>
      </c>
      <c r="D58" s="62">
        <f>SUM(D59:D60)</f>
        <v>2150000</v>
      </c>
      <c r="E58" s="62">
        <f>SUM(E59:E60)</f>
        <v>0</v>
      </c>
      <c r="F58" s="62">
        <f>SUM(F59:F60)</f>
        <v>2150000</v>
      </c>
    </row>
    <row r="59" spans="1:6" x14ac:dyDescent="0.2">
      <c r="A59" s="21" t="s">
        <v>41</v>
      </c>
      <c r="B59" s="50">
        <v>11</v>
      </c>
      <c r="C59" s="19" t="s">
        <v>42</v>
      </c>
      <c r="D59" s="20">
        <v>1650000</v>
      </c>
      <c r="E59" s="20"/>
      <c r="F59" s="20">
        <f t="shared" ref="F59:F60" si="10">D59-E59</f>
        <v>1650000</v>
      </c>
    </row>
    <row r="60" spans="1:6" x14ac:dyDescent="0.2">
      <c r="A60" s="21" t="s">
        <v>73</v>
      </c>
      <c r="B60" s="50">
        <v>11</v>
      </c>
      <c r="C60" s="19" t="s">
        <v>74</v>
      </c>
      <c r="D60" s="20">
        <v>500000</v>
      </c>
      <c r="E60" s="20"/>
      <c r="F60" s="20">
        <f t="shared" si="10"/>
        <v>500000</v>
      </c>
    </row>
    <row r="61" spans="1:6" x14ac:dyDescent="0.2">
      <c r="A61" s="59">
        <v>45</v>
      </c>
      <c r="B61" s="60"/>
      <c r="C61" s="61" t="s">
        <v>106</v>
      </c>
      <c r="D61" s="62">
        <f>SUM(D62:D63)</f>
        <v>607313</v>
      </c>
      <c r="E61" s="62">
        <f>SUM(E62:E63)</f>
        <v>0</v>
      </c>
      <c r="F61" s="62">
        <f>SUM(F62:F63)</f>
        <v>607313</v>
      </c>
    </row>
    <row r="62" spans="1:6" x14ac:dyDescent="0.2">
      <c r="A62" s="21">
        <v>451</v>
      </c>
      <c r="B62" s="50">
        <v>11</v>
      </c>
      <c r="C62" s="19" t="s">
        <v>117</v>
      </c>
      <c r="D62" s="20">
        <v>500000</v>
      </c>
      <c r="E62" s="20"/>
      <c r="F62" s="20">
        <f t="shared" ref="F62:F63" si="11">D62-E62</f>
        <v>500000</v>
      </c>
    </row>
    <row r="63" spans="1:6" ht="13.15" thickBot="1" x14ac:dyDescent="0.25">
      <c r="A63" s="29">
        <v>452</v>
      </c>
      <c r="B63" s="51">
        <v>11</v>
      </c>
      <c r="C63" s="30" t="s">
        <v>118</v>
      </c>
      <c r="D63" s="31">
        <v>107313</v>
      </c>
      <c r="E63" s="31"/>
      <c r="F63" s="20">
        <f t="shared" si="11"/>
        <v>107313</v>
      </c>
    </row>
    <row r="64" spans="1:6" ht="13.15" thickBot="1" x14ac:dyDescent="0.25">
      <c r="A64" s="39" t="s">
        <v>55</v>
      </c>
      <c r="B64" s="52"/>
      <c r="C64" s="40" t="s">
        <v>56</v>
      </c>
      <c r="D64" s="41">
        <f>D65</f>
        <v>730000</v>
      </c>
      <c r="E64" s="41">
        <f>E65</f>
        <v>0</v>
      </c>
      <c r="F64" s="42">
        <f>F65</f>
        <v>730000</v>
      </c>
    </row>
    <row r="65" spans="1:6" x14ac:dyDescent="0.2">
      <c r="A65" s="55" t="s">
        <v>21</v>
      </c>
      <c r="B65" s="63"/>
      <c r="C65" s="57" t="s">
        <v>22</v>
      </c>
      <c r="D65" s="58">
        <f>SUM(D66:D67)</f>
        <v>730000</v>
      </c>
      <c r="E65" s="58">
        <f>SUM(E66:E67)</f>
        <v>0</v>
      </c>
      <c r="F65" s="58">
        <f>SUM(F66:F67)</f>
        <v>730000</v>
      </c>
    </row>
    <row r="66" spans="1:6" x14ac:dyDescent="0.2">
      <c r="A66" s="21" t="s">
        <v>25</v>
      </c>
      <c r="B66" s="50">
        <v>11</v>
      </c>
      <c r="C66" s="19" t="s">
        <v>26</v>
      </c>
      <c r="D66" s="20">
        <v>61310</v>
      </c>
      <c r="E66" s="20"/>
      <c r="F66" s="20">
        <f t="shared" ref="F66:F67" si="12">D66-E66</f>
        <v>61310</v>
      </c>
    </row>
    <row r="67" spans="1:6" ht="13.15" thickBot="1" x14ac:dyDescent="0.25">
      <c r="A67" s="29" t="s">
        <v>27</v>
      </c>
      <c r="B67" s="51">
        <v>11</v>
      </c>
      <c r="C67" s="30" t="s">
        <v>28</v>
      </c>
      <c r="D67" s="31">
        <v>668690</v>
      </c>
      <c r="E67" s="31"/>
      <c r="F67" s="20">
        <f t="shared" si="12"/>
        <v>668690</v>
      </c>
    </row>
    <row r="68" spans="1:6" ht="22.85" thickBot="1" x14ac:dyDescent="0.25">
      <c r="A68" s="39" t="s">
        <v>57</v>
      </c>
      <c r="B68" s="52"/>
      <c r="C68" s="40" t="s">
        <v>58</v>
      </c>
      <c r="D68" s="41">
        <f t="shared" ref="D68:F69" si="13">D69</f>
        <v>1069249</v>
      </c>
      <c r="E68" s="41">
        <f t="shared" si="13"/>
        <v>0</v>
      </c>
      <c r="F68" s="42">
        <f t="shared" si="13"/>
        <v>1069249</v>
      </c>
    </row>
    <row r="69" spans="1:6" x14ac:dyDescent="0.2">
      <c r="A69" s="55" t="s">
        <v>21</v>
      </c>
      <c r="B69" s="63"/>
      <c r="C69" s="57" t="s">
        <v>22</v>
      </c>
      <c r="D69" s="58">
        <f t="shared" si="13"/>
        <v>1069249</v>
      </c>
      <c r="E69" s="58">
        <f t="shared" si="13"/>
        <v>0</v>
      </c>
      <c r="F69" s="58">
        <f t="shared" si="13"/>
        <v>1069249</v>
      </c>
    </row>
    <row r="70" spans="1:6" ht="13.15" thickBot="1" x14ac:dyDescent="0.25">
      <c r="A70" s="29" t="s">
        <v>27</v>
      </c>
      <c r="B70" s="51">
        <v>11</v>
      </c>
      <c r="C70" s="30" t="s">
        <v>28</v>
      </c>
      <c r="D70" s="31">
        <v>1069249</v>
      </c>
      <c r="E70" s="31"/>
      <c r="F70" s="20">
        <f>D70-E70</f>
        <v>1069249</v>
      </c>
    </row>
    <row r="71" spans="1:6" ht="13.15" thickBot="1" x14ac:dyDescent="0.25">
      <c r="A71" s="39" t="s">
        <v>59</v>
      </c>
      <c r="B71" s="52"/>
      <c r="C71" s="40" t="s">
        <v>60</v>
      </c>
      <c r="D71" s="41">
        <f>D72+D74</f>
        <v>46408</v>
      </c>
      <c r="E71" s="41">
        <f>E72+E74</f>
        <v>0</v>
      </c>
      <c r="F71" s="42">
        <f>F72+F74</f>
        <v>46408</v>
      </c>
    </row>
    <row r="72" spans="1:6" x14ac:dyDescent="0.2">
      <c r="A72" s="55" t="s">
        <v>21</v>
      </c>
      <c r="B72" s="63"/>
      <c r="C72" s="57" t="s">
        <v>22</v>
      </c>
      <c r="D72" s="58">
        <f>D73</f>
        <v>46408</v>
      </c>
      <c r="E72" s="58">
        <f>E73</f>
        <v>0</v>
      </c>
      <c r="F72" s="58">
        <f>F73</f>
        <v>46408</v>
      </c>
    </row>
    <row r="73" spans="1:6" ht="13.15" thickBot="1" x14ac:dyDescent="0.25">
      <c r="A73" s="21" t="s">
        <v>27</v>
      </c>
      <c r="B73" s="50">
        <v>11</v>
      </c>
      <c r="C73" s="19" t="s">
        <v>28</v>
      </c>
      <c r="D73" s="20">
        <v>46408</v>
      </c>
      <c r="E73" s="20"/>
      <c r="F73" s="20">
        <f>D73-E73</f>
        <v>46408</v>
      </c>
    </row>
    <row r="74" spans="1:6" ht="22.15" hidden="1" x14ac:dyDescent="0.2">
      <c r="A74" s="59" t="s">
        <v>36</v>
      </c>
      <c r="B74" s="60"/>
      <c r="C74" s="61" t="s">
        <v>37</v>
      </c>
      <c r="D74" s="62">
        <f>D75</f>
        <v>0</v>
      </c>
      <c r="E74" s="62">
        <f>E75</f>
        <v>0</v>
      </c>
      <c r="F74" s="62">
        <f>F75</f>
        <v>0</v>
      </c>
    </row>
    <row r="75" spans="1:6" ht="13.15" hidden="1" thickBot="1" x14ac:dyDescent="0.25">
      <c r="A75" s="29" t="s">
        <v>61</v>
      </c>
      <c r="B75" s="51">
        <v>11</v>
      </c>
      <c r="C75" s="30" t="s">
        <v>38</v>
      </c>
      <c r="D75" s="31">
        <v>0</v>
      </c>
      <c r="E75" s="31"/>
      <c r="F75" s="20">
        <f>D75-E75</f>
        <v>0</v>
      </c>
    </row>
    <row r="76" spans="1:6" ht="13.15" thickBot="1" x14ac:dyDescent="0.25">
      <c r="A76" s="39" t="s">
        <v>62</v>
      </c>
      <c r="B76" s="52"/>
      <c r="C76" s="40" t="s">
        <v>63</v>
      </c>
      <c r="D76" s="41">
        <f t="shared" ref="D76:F77" si="14">D77</f>
        <v>194000</v>
      </c>
      <c r="E76" s="41">
        <f t="shared" si="14"/>
        <v>0</v>
      </c>
      <c r="F76" s="42">
        <f t="shared" si="14"/>
        <v>194000</v>
      </c>
    </row>
    <row r="77" spans="1:6" x14ac:dyDescent="0.2">
      <c r="A77" s="55" t="s">
        <v>21</v>
      </c>
      <c r="B77" s="63"/>
      <c r="C77" s="57" t="s">
        <v>22</v>
      </c>
      <c r="D77" s="58">
        <f t="shared" si="14"/>
        <v>194000</v>
      </c>
      <c r="E77" s="58">
        <f t="shared" si="14"/>
        <v>0</v>
      </c>
      <c r="F77" s="58">
        <f t="shared" si="14"/>
        <v>194000</v>
      </c>
    </row>
    <row r="78" spans="1:6" ht="13.15" thickBot="1" x14ac:dyDescent="0.25">
      <c r="A78" s="29" t="s">
        <v>27</v>
      </c>
      <c r="B78" s="51">
        <v>11</v>
      </c>
      <c r="C78" s="30" t="s">
        <v>28</v>
      </c>
      <c r="D78" s="31">
        <v>194000</v>
      </c>
      <c r="E78" s="31"/>
      <c r="F78" s="20">
        <f>D78-E78</f>
        <v>194000</v>
      </c>
    </row>
    <row r="79" spans="1:6" ht="13.15" thickBot="1" x14ac:dyDescent="0.25">
      <c r="A79" s="39" t="s">
        <v>64</v>
      </c>
      <c r="B79" s="52"/>
      <c r="C79" s="40" t="s">
        <v>65</v>
      </c>
      <c r="D79" s="41">
        <f t="shared" ref="D79:F80" si="15">D80</f>
        <v>90000</v>
      </c>
      <c r="E79" s="41">
        <f t="shared" si="15"/>
        <v>0</v>
      </c>
      <c r="F79" s="42">
        <f t="shared" si="15"/>
        <v>90000</v>
      </c>
    </row>
    <row r="80" spans="1:6" x14ac:dyDescent="0.2">
      <c r="A80" s="55" t="s">
        <v>21</v>
      </c>
      <c r="B80" s="63"/>
      <c r="C80" s="57" t="s">
        <v>22</v>
      </c>
      <c r="D80" s="58">
        <f t="shared" si="15"/>
        <v>90000</v>
      </c>
      <c r="E80" s="58">
        <f t="shared" si="15"/>
        <v>0</v>
      </c>
      <c r="F80" s="58">
        <f t="shared" si="15"/>
        <v>90000</v>
      </c>
    </row>
    <row r="81" spans="1:6" ht="13.15" thickBot="1" x14ac:dyDescent="0.25">
      <c r="A81" s="29" t="s">
        <v>27</v>
      </c>
      <c r="B81" s="51">
        <v>11</v>
      </c>
      <c r="C81" s="30" t="s">
        <v>28</v>
      </c>
      <c r="D81" s="31">
        <v>90000</v>
      </c>
      <c r="E81" s="31"/>
      <c r="F81" s="20">
        <f>D81-E81</f>
        <v>90000</v>
      </c>
    </row>
    <row r="82" spans="1:6" ht="13.15" thickBot="1" x14ac:dyDescent="0.25">
      <c r="A82" s="39" t="s">
        <v>67</v>
      </c>
      <c r="B82" s="52"/>
      <c r="C82" s="40" t="s">
        <v>68</v>
      </c>
      <c r="D82" s="41">
        <f>D83+D87+D89+D92</f>
        <v>7719349</v>
      </c>
      <c r="E82" s="41">
        <f>E83+E87+E89+E92</f>
        <v>0</v>
      </c>
      <c r="F82" s="41">
        <f>F83+F87+F89+F92</f>
        <v>7719349</v>
      </c>
    </row>
    <row r="83" spans="1:6" x14ac:dyDescent="0.2">
      <c r="A83" s="55" t="s">
        <v>21</v>
      </c>
      <c r="B83" s="63"/>
      <c r="C83" s="57" t="s">
        <v>22</v>
      </c>
      <c r="D83" s="58">
        <f>SUM(D84:D86)</f>
        <v>5572588</v>
      </c>
      <c r="E83" s="58">
        <f>SUM(E84:E86)</f>
        <v>0</v>
      </c>
      <c r="F83" s="58">
        <f>SUM(F84:F86)</f>
        <v>5572588</v>
      </c>
    </row>
    <row r="84" spans="1:6" x14ac:dyDescent="0.2">
      <c r="A84" s="21" t="s">
        <v>25</v>
      </c>
      <c r="B84" s="50">
        <v>11</v>
      </c>
      <c r="C84" s="19" t="s">
        <v>119</v>
      </c>
      <c r="D84" s="20">
        <v>60000</v>
      </c>
      <c r="E84" s="20"/>
      <c r="F84" s="20">
        <f t="shared" ref="F84:F86" si="16">D84-E84</f>
        <v>60000</v>
      </c>
    </row>
    <row r="85" spans="1:6" x14ac:dyDescent="0.2">
      <c r="A85" s="29" t="s">
        <v>27</v>
      </c>
      <c r="B85" s="51">
        <v>11</v>
      </c>
      <c r="C85" s="30" t="s">
        <v>28</v>
      </c>
      <c r="D85" s="31">
        <v>5512588</v>
      </c>
      <c r="E85" s="31"/>
      <c r="F85" s="20">
        <f t="shared" si="16"/>
        <v>5512588</v>
      </c>
    </row>
    <row r="86" spans="1:6" hidden="1" x14ac:dyDescent="0.2">
      <c r="A86" s="29">
        <v>329</v>
      </c>
      <c r="B86" s="51">
        <v>11</v>
      </c>
      <c r="C86" s="30" t="s">
        <v>31</v>
      </c>
      <c r="D86" s="31">
        <v>0</v>
      </c>
      <c r="E86" s="31"/>
      <c r="F86" s="20">
        <f t="shared" si="16"/>
        <v>0</v>
      </c>
    </row>
    <row r="87" spans="1:6" x14ac:dyDescent="0.2">
      <c r="A87" s="59" t="s">
        <v>69</v>
      </c>
      <c r="B87" s="60"/>
      <c r="C87" s="61" t="s">
        <v>70</v>
      </c>
      <c r="D87" s="62">
        <f>D88</f>
        <v>407920</v>
      </c>
      <c r="E87" s="62">
        <f>E88</f>
        <v>0</v>
      </c>
      <c r="F87" s="62">
        <f>F88</f>
        <v>407920</v>
      </c>
    </row>
    <row r="88" spans="1:6" x14ac:dyDescent="0.2">
      <c r="A88" s="21" t="s">
        <v>71</v>
      </c>
      <c r="B88" s="50">
        <v>11</v>
      </c>
      <c r="C88" s="19" t="s">
        <v>72</v>
      </c>
      <c r="D88" s="20">
        <v>407920</v>
      </c>
      <c r="E88" s="20"/>
      <c r="F88" s="20">
        <f>D88-E88</f>
        <v>407920</v>
      </c>
    </row>
    <row r="89" spans="1:6" x14ac:dyDescent="0.2">
      <c r="A89" s="59" t="s">
        <v>39</v>
      </c>
      <c r="B89" s="60"/>
      <c r="C89" s="61" t="s">
        <v>40</v>
      </c>
      <c r="D89" s="62">
        <f>SUM(D90:D91)</f>
        <v>1203841</v>
      </c>
      <c r="E89" s="62">
        <f>SUM(E90:E91)</f>
        <v>0</v>
      </c>
      <c r="F89" s="62">
        <f>SUM(F90:F91)</f>
        <v>1203841</v>
      </c>
    </row>
    <row r="90" spans="1:6" x14ac:dyDescent="0.2">
      <c r="A90" s="21" t="s">
        <v>41</v>
      </c>
      <c r="B90" s="50">
        <v>11</v>
      </c>
      <c r="C90" s="19" t="s">
        <v>42</v>
      </c>
      <c r="D90" s="20">
        <v>867591</v>
      </c>
      <c r="E90" s="20"/>
      <c r="F90" s="20">
        <f t="shared" ref="F90:F91" si="17">D90-E90</f>
        <v>867591</v>
      </c>
    </row>
    <row r="91" spans="1:6" x14ac:dyDescent="0.2">
      <c r="A91" s="21" t="s">
        <v>73</v>
      </c>
      <c r="B91" s="50">
        <v>11</v>
      </c>
      <c r="C91" s="19" t="s">
        <v>74</v>
      </c>
      <c r="D91" s="20">
        <v>336250</v>
      </c>
      <c r="E91" s="20"/>
      <c r="F91" s="20">
        <f t="shared" si="17"/>
        <v>336250</v>
      </c>
    </row>
    <row r="92" spans="1:6" x14ac:dyDescent="0.2">
      <c r="A92" s="59">
        <v>45</v>
      </c>
      <c r="B92" s="60"/>
      <c r="C92" s="61" t="s">
        <v>106</v>
      </c>
      <c r="D92" s="62">
        <f>SUM(D93:D94)</f>
        <v>535000</v>
      </c>
      <c r="E92" s="62">
        <f>SUM(E93:E94)</f>
        <v>0</v>
      </c>
      <c r="F92" s="62">
        <f>SUM(F93:F94)</f>
        <v>535000</v>
      </c>
    </row>
    <row r="93" spans="1:6" x14ac:dyDescent="0.2">
      <c r="A93" s="21">
        <v>452</v>
      </c>
      <c r="B93" s="50">
        <v>11</v>
      </c>
      <c r="C93" s="19" t="s">
        <v>118</v>
      </c>
      <c r="D93" s="20">
        <v>137500</v>
      </c>
      <c r="E93" s="20"/>
      <c r="F93" s="20">
        <f t="shared" ref="F93:F94" si="18">D93-E93</f>
        <v>137500</v>
      </c>
    </row>
    <row r="94" spans="1:6" ht="13.15" thickBot="1" x14ac:dyDescent="0.25">
      <c r="A94" s="21">
        <v>454</v>
      </c>
      <c r="B94" s="50">
        <v>11</v>
      </c>
      <c r="C94" s="19" t="s">
        <v>107</v>
      </c>
      <c r="D94" s="20">
        <v>397500</v>
      </c>
      <c r="E94" s="20"/>
      <c r="F94" s="20">
        <f t="shared" si="18"/>
        <v>397500</v>
      </c>
    </row>
    <row r="95" spans="1:6" ht="13.15" thickBot="1" x14ac:dyDescent="0.25">
      <c r="A95" s="39" t="s">
        <v>120</v>
      </c>
      <c r="B95" s="52"/>
      <c r="C95" s="40" t="s">
        <v>121</v>
      </c>
      <c r="D95" s="41">
        <f t="shared" ref="D95:F96" si="19">D96</f>
        <v>50000</v>
      </c>
      <c r="E95" s="41">
        <f t="shared" si="19"/>
        <v>0</v>
      </c>
      <c r="F95" s="41">
        <f t="shared" si="19"/>
        <v>50000</v>
      </c>
    </row>
    <row r="96" spans="1:6" x14ac:dyDescent="0.2">
      <c r="A96" s="55" t="s">
        <v>21</v>
      </c>
      <c r="B96" s="63"/>
      <c r="C96" s="57" t="s">
        <v>22</v>
      </c>
      <c r="D96" s="58">
        <f t="shared" si="19"/>
        <v>50000</v>
      </c>
      <c r="E96" s="58">
        <f t="shared" si="19"/>
        <v>0</v>
      </c>
      <c r="F96" s="58">
        <f t="shared" si="19"/>
        <v>50000</v>
      </c>
    </row>
    <row r="97" spans="1:6" ht="13.15" thickBot="1" x14ac:dyDescent="0.25">
      <c r="A97" s="29" t="s">
        <v>27</v>
      </c>
      <c r="B97" s="51">
        <v>11</v>
      </c>
      <c r="C97" s="30" t="s">
        <v>28</v>
      </c>
      <c r="D97" s="31">
        <v>50000</v>
      </c>
      <c r="E97" s="31"/>
      <c r="F97" s="20">
        <f>D97-E97</f>
        <v>50000</v>
      </c>
    </row>
    <row r="98" spans="1:6" ht="22.85" thickBot="1" x14ac:dyDescent="0.25">
      <c r="A98" s="43" t="s">
        <v>81</v>
      </c>
      <c r="B98" s="52"/>
      <c r="C98" s="40" t="s">
        <v>82</v>
      </c>
      <c r="D98" s="41">
        <f>D99+D108+D125+D128+D132+D141</f>
        <v>13062211</v>
      </c>
      <c r="E98" s="41">
        <f>E99+E108+E125+E128+E132+E141</f>
        <v>0</v>
      </c>
      <c r="F98" s="41">
        <f t="shared" ref="F98" si="20">F99+F108+F125+F128+F132+F141</f>
        <v>13062211</v>
      </c>
    </row>
    <row r="99" spans="1:6" x14ac:dyDescent="0.2">
      <c r="A99" s="55" t="s">
        <v>13</v>
      </c>
      <c r="B99" s="63"/>
      <c r="C99" s="57" t="s">
        <v>14</v>
      </c>
      <c r="D99" s="58">
        <f>SUM(D100:D107)</f>
        <v>4776882</v>
      </c>
      <c r="E99" s="58">
        <f>SUM(E100:E107)</f>
        <v>0</v>
      </c>
      <c r="F99" s="58">
        <f>SUM(F100:F107)</f>
        <v>4776882</v>
      </c>
    </row>
    <row r="100" spans="1:6" x14ac:dyDescent="0.2">
      <c r="A100" s="21" t="s">
        <v>15</v>
      </c>
      <c r="B100" s="50">
        <v>12</v>
      </c>
      <c r="C100" s="19" t="s">
        <v>16</v>
      </c>
      <c r="D100" s="20">
        <v>843293</v>
      </c>
      <c r="E100" s="20"/>
      <c r="F100" s="20">
        <f t="shared" ref="F100:F107" si="21">D100-E100</f>
        <v>843293</v>
      </c>
    </row>
    <row r="101" spans="1:6" x14ac:dyDescent="0.2">
      <c r="A101" s="21">
        <v>311</v>
      </c>
      <c r="B101" s="50">
        <v>51</v>
      </c>
      <c r="C101" s="19" t="s">
        <v>16</v>
      </c>
      <c r="D101" s="20">
        <v>21656</v>
      </c>
      <c r="E101" s="20"/>
      <c r="F101" s="20">
        <f t="shared" si="21"/>
        <v>21656</v>
      </c>
    </row>
    <row r="102" spans="1:6" x14ac:dyDescent="0.2">
      <c r="A102" s="21">
        <v>311</v>
      </c>
      <c r="B102" s="50">
        <v>559</v>
      </c>
      <c r="C102" s="19" t="s">
        <v>16</v>
      </c>
      <c r="D102" s="20">
        <v>3199339</v>
      </c>
      <c r="E102" s="20"/>
      <c r="F102" s="20">
        <f t="shared" si="21"/>
        <v>3199339</v>
      </c>
    </row>
    <row r="103" spans="1:6" x14ac:dyDescent="0.2">
      <c r="A103" s="21">
        <v>312</v>
      </c>
      <c r="B103" s="50">
        <v>12</v>
      </c>
      <c r="C103" s="19" t="s">
        <v>18</v>
      </c>
      <c r="D103" s="20">
        <v>3267</v>
      </c>
      <c r="E103" s="20"/>
      <c r="F103" s="20">
        <f t="shared" si="21"/>
        <v>3267</v>
      </c>
    </row>
    <row r="104" spans="1:6" x14ac:dyDescent="0.2">
      <c r="A104" s="21">
        <v>312</v>
      </c>
      <c r="B104" s="50" t="s">
        <v>83</v>
      </c>
      <c r="C104" s="19" t="s">
        <v>18</v>
      </c>
      <c r="D104" s="20">
        <v>10269</v>
      </c>
      <c r="E104" s="20"/>
      <c r="F104" s="20">
        <f t="shared" si="21"/>
        <v>10269</v>
      </c>
    </row>
    <row r="105" spans="1:6" x14ac:dyDescent="0.2">
      <c r="A105" s="21" t="s">
        <v>19</v>
      </c>
      <c r="B105" s="50">
        <v>12</v>
      </c>
      <c r="C105" s="19" t="s">
        <v>20</v>
      </c>
      <c r="D105" s="20">
        <v>145046</v>
      </c>
      <c r="E105" s="20"/>
      <c r="F105" s="20">
        <f t="shared" si="21"/>
        <v>145046</v>
      </c>
    </row>
    <row r="106" spans="1:6" x14ac:dyDescent="0.2">
      <c r="A106" s="21">
        <v>313</v>
      </c>
      <c r="B106" s="50">
        <v>51</v>
      </c>
      <c r="C106" s="19" t="s">
        <v>20</v>
      </c>
      <c r="D106" s="20">
        <v>3725</v>
      </c>
      <c r="E106" s="20"/>
      <c r="F106" s="20">
        <f t="shared" si="21"/>
        <v>3725</v>
      </c>
    </row>
    <row r="107" spans="1:6" x14ac:dyDescent="0.2">
      <c r="A107" s="21">
        <v>313</v>
      </c>
      <c r="B107" s="50">
        <v>559</v>
      </c>
      <c r="C107" s="19" t="s">
        <v>20</v>
      </c>
      <c r="D107" s="20">
        <v>550287</v>
      </c>
      <c r="E107" s="20"/>
      <c r="F107" s="20">
        <f t="shared" si="21"/>
        <v>550287</v>
      </c>
    </row>
    <row r="108" spans="1:6" x14ac:dyDescent="0.2">
      <c r="A108" s="59" t="s">
        <v>21</v>
      </c>
      <c r="B108" s="60"/>
      <c r="C108" s="61" t="s">
        <v>22</v>
      </c>
      <c r="D108" s="62">
        <f>SUM(D109:D124)</f>
        <v>5761933</v>
      </c>
      <c r="E108" s="62">
        <f>SUM(E109:E124)</f>
        <v>0</v>
      </c>
      <c r="F108" s="62">
        <f>SUM(F109:F124)</f>
        <v>5761933</v>
      </c>
    </row>
    <row r="109" spans="1:6" x14ac:dyDescent="0.2">
      <c r="A109" s="21" t="s">
        <v>23</v>
      </c>
      <c r="B109" s="50">
        <v>11</v>
      </c>
      <c r="C109" s="19" t="s">
        <v>24</v>
      </c>
      <c r="D109" s="20">
        <v>21242</v>
      </c>
      <c r="E109" s="20"/>
      <c r="F109" s="20">
        <f t="shared" ref="F109:F124" si="22">D109-E109</f>
        <v>21242</v>
      </c>
    </row>
    <row r="110" spans="1:6" x14ac:dyDescent="0.2">
      <c r="A110" s="21" t="s">
        <v>23</v>
      </c>
      <c r="B110" s="50">
        <v>12</v>
      </c>
      <c r="C110" s="19" t="s">
        <v>24</v>
      </c>
      <c r="D110" s="20">
        <v>82952</v>
      </c>
      <c r="E110" s="20"/>
      <c r="F110" s="20">
        <f t="shared" si="22"/>
        <v>82952</v>
      </c>
    </row>
    <row r="111" spans="1:6" x14ac:dyDescent="0.2">
      <c r="A111" s="21" t="s">
        <v>23</v>
      </c>
      <c r="B111" s="50" t="s">
        <v>83</v>
      </c>
      <c r="C111" s="19" t="s">
        <v>24</v>
      </c>
      <c r="D111" s="20">
        <v>286548</v>
      </c>
      <c r="E111" s="20"/>
      <c r="F111" s="20">
        <f t="shared" si="22"/>
        <v>286548</v>
      </c>
    </row>
    <row r="112" spans="1:6" x14ac:dyDescent="0.2">
      <c r="A112" s="21">
        <v>322</v>
      </c>
      <c r="B112" s="50">
        <v>11</v>
      </c>
      <c r="C112" s="19" t="s">
        <v>26</v>
      </c>
      <c r="D112" s="20">
        <v>459</v>
      </c>
      <c r="E112" s="20"/>
      <c r="F112" s="20">
        <f t="shared" si="22"/>
        <v>459</v>
      </c>
    </row>
    <row r="113" spans="1:6" x14ac:dyDescent="0.2">
      <c r="A113" s="21">
        <v>322</v>
      </c>
      <c r="B113" s="50">
        <v>12</v>
      </c>
      <c r="C113" s="19" t="s">
        <v>26</v>
      </c>
      <c r="D113" s="20">
        <v>85628</v>
      </c>
      <c r="E113" s="20"/>
      <c r="F113" s="20">
        <f t="shared" si="22"/>
        <v>85628</v>
      </c>
    </row>
    <row r="114" spans="1:6" x14ac:dyDescent="0.2">
      <c r="A114" s="21">
        <v>322</v>
      </c>
      <c r="B114" s="50">
        <v>559</v>
      </c>
      <c r="C114" s="19" t="s">
        <v>26</v>
      </c>
      <c r="D114" s="20">
        <v>318449</v>
      </c>
      <c r="E114" s="20"/>
      <c r="F114" s="20">
        <f t="shared" si="22"/>
        <v>318449</v>
      </c>
    </row>
    <row r="115" spans="1:6" x14ac:dyDescent="0.2">
      <c r="A115" s="21" t="s">
        <v>27</v>
      </c>
      <c r="B115" s="50">
        <v>11</v>
      </c>
      <c r="C115" s="19" t="s">
        <v>28</v>
      </c>
      <c r="D115" s="20">
        <v>174483</v>
      </c>
      <c r="E115" s="20"/>
      <c r="F115" s="20">
        <f t="shared" si="22"/>
        <v>174483</v>
      </c>
    </row>
    <row r="116" spans="1:6" x14ac:dyDescent="0.2">
      <c r="A116" s="21" t="s">
        <v>27</v>
      </c>
      <c r="B116" s="50">
        <v>12</v>
      </c>
      <c r="C116" s="19" t="s">
        <v>28</v>
      </c>
      <c r="D116" s="20">
        <v>1166508</v>
      </c>
      <c r="E116" s="20"/>
      <c r="F116" s="20">
        <f t="shared" si="22"/>
        <v>1166508</v>
      </c>
    </row>
    <row r="117" spans="1:6" x14ac:dyDescent="0.2">
      <c r="A117" s="21" t="s">
        <v>27</v>
      </c>
      <c r="B117" s="50">
        <v>51</v>
      </c>
      <c r="C117" s="19" t="s">
        <v>28</v>
      </c>
      <c r="D117" s="20">
        <v>1039844</v>
      </c>
      <c r="E117" s="20"/>
      <c r="F117" s="20">
        <f t="shared" si="22"/>
        <v>1039844</v>
      </c>
    </row>
    <row r="118" spans="1:6" x14ac:dyDescent="0.2">
      <c r="A118" s="21" t="s">
        <v>27</v>
      </c>
      <c r="B118" s="50" t="s">
        <v>83</v>
      </c>
      <c r="C118" s="19" t="s">
        <v>28</v>
      </c>
      <c r="D118" s="20">
        <v>2567820</v>
      </c>
      <c r="E118" s="20"/>
      <c r="F118" s="20">
        <f t="shared" si="22"/>
        <v>2567820</v>
      </c>
    </row>
    <row r="119" spans="1:6" x14ac:dyDescent="0.2">
      <c r="A119" s="21" t="s">
        <v>84</v>
      </c>
      <c r="B119" s="50">
        <v>11</v>
      </c>
      <c r="C119" s="19" t="s">
        <v>29</v>
      </c>
      <c r="D119" s="20">
        <v>150</v>
      </c>
      <c r="E119" s="20"/>
      <c r="F119" s="20">
        <f t="shared" si="22"/>
        <v>150</v>
      </c>
    </row>
    <row r="120" spans="1:6" x14ac:dyDescent="0.2">
      <c r="A120" s="21">
        <v>324</v>
      </c>
      <c r="B120" s="50">
        <v>12</v>
      </c>
      <c r="C120" s="19" t="s">
        <v>29</v>
      </c>
      <c r="D120" s="20">
        <v>220</v>
      </c>
      <c r="E120" s="20"/>
      <c r="F120" s="20">
        <f t="shared" si="22"/>
        <v>220</v>
      </c>
    </row>
    <row r="121" spans="1:6" x14ac:dyDescent="0.2">
      <c r="A121" s="21">
        <v>324</v>
      </c>
      <c r="B121" s="50">
        <v>559</v>
      </c>
      <c r="C121" s="19" t="s">
        <v>29</v>
      </c>
      <c r="D121" s="20">
        <v>439</v>
      </c>
      <c r="E121" s="20"/>
      <c r="F121" s="20">
        <f t="shared" si="22"/>
        <v>439</v>
      </c>
    </row>
    <row r="122" spans="1:6" x14ac:dyDescent="0.2">
      <c r="A122" s="21" t="s">
        <v>30</v>
      </c>
      <c r="B122" s="50">
        <v>11</v>
      </c>
      <c r="C122" s="19" t="s">
        <v>31</v>
      </c>
      <c r="D122" s="20">
        <v>1828</v>
      </c>
      <c r="E122" s="20"/>
      <c r="F122" s="20">
        <f t="shared" si="22"/>
        <v>1828</v>
      </c>
    </row>
    <row r="123" spans="1:6" x14ac:dyDescent="0.2">
      <c r="A123" s="21">
        <v>329</v>
      </c>
      <c r="B123" s="50">
        <v>12</v>
      </c>
      <c r="C123" s="19" t="s">
        <v>31</v>
      </c>
      <c r="D123" s="20">
        <v>1601</v>
      </c>
      <c r="E123" s="20"/>
      <c r="F123" s="20">
        <f t="shared" si="22"/>
        <v>1601</v>
      </c>
    </row>
    <row r="124" spans="1:6" x14ac:dyDescent="0.2">
      <c r="A124" s="21">
        <v>329</v>
      </c>
      <c r="B124" s="50">
        <v>559</v>
      </c>
      <c r="C124" s="19" t="s">
        <v>31</v>
      </c>
      <c r="D124" s="20">
        <v>13762</v>
      </c>
      <c r="E124" s="20"/>
      <c r="F124" s="20">
        <f t="shared" si="22"/>
        <v>13762</v>
      </c>
    </row>
    <row r="125" spans="1:6" x14ac:dyDescent="0.2">
      <c r="A125" s="59" t="s">
        <v>32</v>
      </c>
      <c r="B125" s="60"/>
      <c r="C125" s="61" t="s">
        <v>33</v>
      </c>
      <c r="D125" s="62">
        <f>SUM(D126:D127)</f>
        <v>16032</v>
      </c>
      <c r="E125" s="62">
        <f>SUM(E126:E127)</f>
        <v>0</v>
      </c>
      <c r="F125" s="62">
        <f>SUM(F126:F127)</f>
        <v>16032</v>
      </c>
    </row>
    <row r="126" spans="1:6" x14ac:dyDescent="0.2">
      <c r="A126" s="21" t="s">
        <v>34</v>
      </c>
      <c r="B126" s="50">
        <v>11</v>
      </c>
      <c r="C126" s="19" t="s">
        <v>35</v>
      </c>
      <c r="D126" s="20">
        <v>8016</v>
      </c>
      <c r="E126" s="20"/>
      <c r="F126" s="20">
        <f t="shared" ref="F126:F127" si="23">D126-E126</f>
        <v>8016</v>
      </c>
    </row>
    <row r="127" spans="1:6" x14ac:dyDescent="0.2">
      <c r="A127" s="21" t="s">
        <v>34</v>
      </c>
      <c r="B127" s="50">
        <v>51</v>
      </c>
      <c r="C127" s="19" t="s">
        <v>35</v>
      </c>
      <c r="D127" s="20">
        <v>8016</v>
      </c>
      <c r="E127" s="20"/>
      <c r="F127" s="20">
        <f t="shared" si="23"/>
        <v>8016</v>
      </c>
    </row>
    <row r="128" spans="1:6" hidden="1" x14ac:dyDescent="0.2">
      <c r="A128" s="64" t="s">
        <v>69</v>
      </c>
      <c r="B128" s="60"/>
      <c r="C128" s="61" t="s">
        <v>70</v>
      </c>
      <c r="D128" s="62">
        <f>SUM(D129:D131)</f>
        <v>0</v>
      </c>
      <c r="E128" s="62">
        <f>SUM(E129:E131)</f>
        <v>0</v>
      </c>
      <c r="F128" s="62">
        <f>SUM(F129:F131)</f>
        <v>0</v>
      </c>
    </row>
    <row r="129" spans="1:6" hidden="1" x14ac:dyDescent="0.2">
      <c r="A129" s="21" t="s">
        <v>71</v>
      </c>
      <c r="B129" s="50">
        <v>11</v>
      </c>
      <c r="C129" s="19" t="s">
        <v>72</v>
      </c>
      <c r="D129" s="20">
        <v>0</v>
      </c>
      <c r="E129" s="20"/>
      <c r="F129" s="20">
        <f t="shared" ref="F129:F131" si="24">D129-E129</f>
        <v>0</v>
      </c>
    </row>
    <row r="130" spans="1:6" hidden="1" x14ac:dyDescent="0.2">
      <c r="A130" s="21">
        <v>412</v>
      </c>
      <c r="B130" s="50">
        <v>12</v>
      </c>
      <c r="C130" s="19" t="s">
        <v>72</v>
      </c>
      <c r="D130" s="20">
        <v>0</v>
      </c>
      <c r="E130" s="20"/>
      <c r="F130" s="20">
        <f t="shared" si="24"/>
        <v>0</v>
      </c>
    </row>
    <row r="131" spans="1:6" hidden="1" x14ac:dyDescent="0.2">
      <c r="A131" s="21" t="s">
        <v>71</v>
      </c>
      <c r="B131" s="50">
        <v>559</v>
      </c>
      <c r="C131" s="19" t="s">
        <v>72</v>
      </c>
      <c r="D131" s="20">
        <v>0</v>
      </c>
      <c r="E131" s="20"/>
      <c r="F131" s="20">
        <f t="shared" si="24"/>
        <v>0</v>
      </c>
    </row>
    <row r="132" spans="1:6" x14ac:dyDescent="0.2">
      <c r="A132" s="59" t="s">
        <v>39</v>
      </c>
      <c r="B132" s="60"/>
      <c r="C132" s="61" t="s">
        <v>40</v>
      </c>
      <c r="D132" s="62">
        <f>SUM(D133:D140)</f>
        <v>1909255</v>
      </c>
      <c r="E132" s="62">
        <f>SUM(E133:E140)</f>
        <v>0</v>
      </c>
      <c r="F132" s="62">
        <f>SUM(F133:F140)</f>
        <v>1909255</v>
      </c>
    </row>
    <row r="133" spans="1:6" x14ac:dyDescent="0.2">
      <c r="A133" s="21" t="s">
        <v>41</v>
      </c>
      <c r="B133" s="50">
        <v>11</v>
      </c>
      <c r="C133" s="19" t="s">
        <v>42</v>
      </c>
      <c r="D133" s="20">
        <v>196249</v>
      </c>
      <c r="E133" s="20"/>
      <c r="F133" s="20">
        <f t="shared" ref="F133:F140" si="25">D133-E133</f>
        <v>196249</v>
      </c>
    </row>
    <row r="134" spans="1:6" x14ac:dyDescent="0.2">
      <c r="A134" s="21" t="s">
        <v>41</v>
      </c>
      <c r="B134" s="50">
        <v>12</v>
      </c>
      <c r="C134" s="19" t="s">
        <v>42</v>
      </c>
      <c r="D134" s="20">
        <v>43737</v>
      </c>
      <c r="E134" s="20"/>
      <c r="F134" s="20">
        <f t="shared" si="25"/>
        <v>43737</v>
      </c>
    </row>
    <row r="135" spans="1:6" hidden="1" x14ac:dyDescent="0.2">
      <c r="A135" s="21" t="s">
        <v>41</v>
      </c>
      <c r="B135" s="50">
        <v>51</v>
      </c>
      <c r="C135" s="19" t="s">
        <v>42</v>
      </c>
      <c r="D135" s="20">
        <v>0</v>
      </c>
      <c r="E135" s="20"/>
      <c r="F135" s="20">
        <f t="shared" si="25"/>
        <v>0</v>
      </c>
    </row>
    <row r="136" spans="1:6" x14ac:dyDescent="0.2">
      <c r="A136" s="21" t="s">
        <v>41</v>
      </c>
      <c r="B136" s="50">
        <v>559</v>
      </c>
      <c r="C136" s="19" t="s">
        <v>42</v>
      </c>
      <c r="D136" s="20">
        <v>741253</v>
      </c>
      <c r="E136" s="20"/>
      <c r="F136" s="20">
        <f t="shared" si="25"/>
        <v>741253</v>
      </c>
    </row>
    <row r="137" spans="1:6" x14ac:dyDescent="0.2">
      <c r="A137" s="21" t="s">
        <v>73</v>
      </c>
      <c r="B137" s="50">
        <v>11</v>
      </c>
      <c r="C137" s="19" t="s">
        <v>74</v>
      </c>
      <c r="D137" s="20">
        <v>185603</v>
      </c>
      <c r="E137" s="20"/>
      <c r="F137" s="20">
        <f t="shared" si="25"/>
        <v>185603</v>
      </c>
    </row>
    <row r="138" spans="1:6" x14ac:dyDescent="0.2">
      <c r="A138" s="29">
        <v>426</v>
      </c>
      <c r="B138" s="51">
        <v>12</v>
      </c>
      <c r="C138" s="30" t="s">
        <v>74</v>
      </c>
      <c r="D138" s="31">
        <v>121204</v>
      </c>
      <c r="E138" s="31"/>
      <c r="F138" s="20">
        <f t="shared" si="25"/>
        <v>121204</v>
      </c>
    </row>
    <row r="139" spans="1:6" hidden="1" x14ac:dyDescent="0.2">
      <c r="A139" s="29">
        <v>426</v>
      </c>
      <c r="B139" s="51">
        <v>51</v>
      </c>
      <c r="C139" s="30" t="s">
        <v>74</v>
      </c>
      <c r="D139" s="31">
        <v>0</v>
      </c>
      <c r="E139" s="31"/>
      <c r="F139" s="20">
        <f t="shared" si="25"/>
        <v>0</v>
      </c>
    </row>
    <row r="140" spans="1:6" x14ac:dyDescent="0.2">
      <c r="A140" s="29">
        <v>426</v>
      </c>
      <c r="B140" s="51">
        <v>559</v>
      </c>
      <c r="C140" s="30" t="s">
        <v>74</v>
      </c>
      <c r="D140" s="31">
        <v>621209</v>
      </c>
      <c r="E140" s="31"/>
      <c r="F140" s="20">
        <f t="shared" si="25"/>
        <v>621209</v>
      </c>
    </row>
    <row r="141" spans="1:6" x14ac:dyDescent="0.2">
      <c r="A141" s="59">
        <v>45</v>
      </c>
      <c r="B141" s="60"/>
      <c r="C141" s="61" t="s">
        <v>106</v>
      </c>
      <c r="D141" s="62">
        <f>SUM(D142:D144)</f>
        <v>598109</v>
      </c>
      <c r="E141" s="62">
        <f>SUM(E142:E144)</f>
        <v>0</v>
      </c>
      <c r="F141" s="62">
        <f>SUM(F142:F144)</f>
        <v>598109</v>
      </c>
    </row>
    <row r="142" spans="1:6" x14ac:dyDescent="0.2">
      <c r="A142" s="21">
        <v>454</v>
      </c>
      <c r="B142" s="50">
        <v>11</v>
      </c>
      <c r="C142" s="19" t="s">
        <v>107</v>
      </c>
      <c r="D142" s="20">
        <v>104582</v>
      </c>
      <c r="E142" s="20"/>
      <c r="F142" s="20">
        <f t="shared" ref="F142:F144" si="26">D142-E142</f>
        <v>104582</v>
      </c>
    </row>
    <row r="143" spans="1:6" x14ac:dyDescent="0.2">
      <c r="A143" s="21">
        <v>454</v>
      </c>
      <c r="B143" s="50">
        <v>12</v>
      </c>
      <c r="C143" s="19" t="s">
        <v>107</v>
      </c>
      <c r="D143" s="20">
        <v>96786</v>
      </c>
      <c r="E143" s="20"/>
      <c r="F143" s="20">
        <f t="shared" si="26"/>
        <v>96786</v>
      </c>
    </row>
    <row r="144" spans="1:6" ht="13.15" thickBot="1" x14ac:dyDescent="0.25">
      <c r="A144" s="21">
        <v>454</v>
      </c>
      <c r="B144" s="50">
        <v>559</v>
      </c>
      <c r="C144" s="19" t="s">
        <v>107</v>
      </c>
      <c r="D144" s="20">
        <v>396741</v>
      </c>
      <c r="E144" s="20"/>
      <c r="F144" s="20">
        <f t="shared" si="26"/>
        <v>396741</v>
      </c>
    </row>
    <row r="145" spans="1:6" ht="67.150000000000006" thickBot="1" x14ac:dyDescent="0.25">
      <c r="A145" s="39" t="s">
        <v>89</v>
      </c>
      <c r="B145" s="52"/>
      <c r="C145" s="40" t="s">
        <v>127</v>
      </c>
      <c r="D145" s="41">
        <f>D146</f>
        <v>6518720</v>
      </c>
      <c r="E145" s="41">
        <f>E146</f>
        <v>0</v>
      </c>
      <c r="F145" s="42">
        <f>F146</f>
        <v>6518720</v>
      </c>
    </row>
    <row r="146" spans="1:6" x14ac:dyDescent="0.2">
      <c r="A146" s="55" t="s">
        <v>21</v>
      </c>
      <c r="B146" s="63"/>
      <c r="C146" s="57" t="s">
        <v>22</v>
      </c>
      <c r="D146" s="58">
        <f>SUM(D147:D148)</f>
        <v>6518720</v>
      </c>
      <c r="E146" s="58">
        <f>SUM(E147:E148)</f>
        <v>0</v>
      </c>
      <c r="F146" s="58">
        <f>SUM(F147:F148)</f>
        <v>6518720</v>
      </c>
    </row>
    <row r="147" spans="1:6" x14ac:dyDescent="0.2">
      <c r="A147" s="21" t="s">
        <v>27</v>
      </c>
      <c r="B147" s="50">
        <v>12</v>
      </c>
      <c r="C147" s="19" t="s">
        <v>28</v>
      </c>
      <c r="D147" s="20">
        <v>651872</v>
      </c>
      <c r="E147" s="20"/>
      <c r="F147" s="20">
        <f t="shared" ref="F147:F148" si="27">D147-E147</f>
        <v>651872</v>
      </c>
    </row>
    <row r="148" spans="1:6" ht="13.15" thickBot="1" x14ac:dyDescent="0.25">
      <c r="A148" s="29" t="s">
        <v>27</v>
      </c>
      <c r="B148" s="51">
        <v>51</v>
      </c>
      <c r="C148" s="30" t="s">
        <v>28</v>
      </c>
      <c r="D148" s="31">
        <v>5866848</v>
      </c>
      <c r="E148" s="31"/>
      <c r="F148" s="20">
        <f t="shared" si="27"/>
        <v>5866848</v>
      </c>
    </row>
    <row r="149" spans="1:6" ht="22.85" thickBot="1" x14ac:dyDescent="0.25">
      <c r="A149" s="36" t="s">
        <v>98</v>
      </c>
      <c r="B149" s="52"/>
      <c r="C149" s="33" t="s">
        <v>128</v>
      </c>
      <c r="D149" s="37">
        <f>D150+D155+D160+D163</f>
        <v>577748</v>
      </c>
      <c r="E149" s="37">
        <f t="shared" ref="E149:F149" si="28">E150+E155+E160+E163</f>
        <v>0</v>
      </c>
      <c r="F149" s="37">
        <f t="shared" si="28"/>
        <v>577748</v>
      </c>
    </row>
    <row r="150" spans="1:6" x14ac:dyDescent="0.2">
      <c r="A150" s="65">
        <v>31</v>
      </c>
      <c r="B150" s="63"/>
      <c r="C150" s="57" t="s">
        <v>14</v>
      </c>
      <c r="D150" s="58">
        <f>SUM(D151:D154)</f>
        <v>542357</v>
      </c>
      <c r="E150" s="58">
        <f>SUM(E151:E154)</f>
        <v>0</v>
      </c>
      <c r="F150" s="58">
        <f>SUM(F151:F154)</f>
        <v>542357</v>
      </c>
    </row>
    <row r="151" spans="1:6" x14ac:dyDescent="0.2">
      <c r="A151" s="21">
        <v>311</v>
      </c>
      <c r="B151" s="50">
        <v>12</v>
      </c>
      <c r="C151" s="19" t="s">
        <v>99</v>
      </c>
      <c r="D151" s="20">
        <v>69415</v>
      </c>
      <c r="E151" s="20"/>
      <c r="F151" s="20">
        <f t="shared" ref="F151:F154" si="29">D151-E151</f>
        <v>69415</v>
      </c>
    </row>
    <row r="152" spans="1:6" x14ac:dyDescent="0.2">
      <c r="A152" s="21">
        <v>311</v>
      </c>
      <c r="B152" s="50" t="s">
        <v>100</v>
      </c>
      <c r="C152" s="19" t="s">
        <v>99</v>
      </c>
      <c r="D152" s="20">
        <v>393347</v>
      </c>
      <c r="E152" s="20"/>
      <c r="F152" s="20">
        <f t="shared" si="29"/>
        <v>393347</v>
      </c>
    </row>
    <row r="153" spans="1:6" x14ac:dyDescent="0.2">
      <c r="A153" s="21">
        <v>313</v>
      </c>
      <c r="B153" s="50">
        <v>12</v>
      </c>
      <c r="C153" s="19" t="s">
        <v>20</v>
      </c>
      <c r="D153" s="20">
        <v>11939</v>
      </c>
      <c r="E153" s="20"/>
      <c r="F153" s="20">
        <f t="shared" si="29"/>
        <v>11939</v>
      </c>
    </row>
    <row r="154" spans="1:6" x14ac:dyDescent="0.2">
      <c r="A154" s="21">
        <v>313</v>
      </c>
      <c r="B154" s="50" t="s">
        <v>100</v>
      </c>
      <c r="C154" s="19" t="s">
        <v>20</v>
      </c>
      <c r="D154" s="20">
        <v>67656</v>
      </c>
      <c r="E154" s="20"/>
      <c r="F154" s="20">
        <f t="shared" si="29"/>
        <v>67656</v>
      </c>
    </row>
    <row r="155" spans="1:6" x14ac:dyDescent="0.2">
      <c r="A155" s="64">
        <v>32</v>
      </c>
      <c r="B155" s="60"/>
      <c r="C155" s="61" t="s">
        <v>22</v>
      </c>
      <c r="D155" s="62">
        <f>SUM(D156:D159)</f>
        <v>35391</v>
      </c>
      <c r="E155" s="62">
        <f>SUM(E156:E159)</f>
        <v>0</v>
      </c>
      <c r="F155" s="62">
        <f>SUM(F156:F159)</f>
        <v>35391</v>
      </c>
    </row>
    <row r="156" spans="1:6" x14ac:dyDescent="0.2">
      <c r="A156" s="21">
        <v>321</v>
      </c>
      <c r="B156" s="50">
        <v>12</v>
      </c>
      <c r="C156" s="19" t="s">
        <v>24</v>
      </c>
      <c r="D156" s="20">
        <v>4817</v>
      </c>
      <c r="E156" s="20"/>
      <c r="F156" s="20">
        <f t="shared" ref="F156:F159" si="30">D156-E156</f>
        <v>4817</v>
      </c>
    </row>
    <row r="157" spans="1:6" ht="13.15" thickBot="1" x14ac:dyDescent="0.25">
      <c r="A157" s="21">
        <v>321</v>
      </c>
      <c r="B157" s="50" t="s">
        <v>100</v>
      </c>
      <c r="C157" s="19" t="s">
        <v>24</v>
      </c>
      <c r="D157" s="20">
        <v>30574</v>
      </c>
      <c r="E157" s="20"/>
      <c r="F157" s="20">
        <f t="shared" si="30"/>
        <v>30574</v>
      </c>
    </row>
    <row r="158" spans="1:6" hidden="1" x14ac:dyDescent="0.2">
      <c r="A158" s="21">
        <v>323</v>
      </c>
      <c r="B158" s="50">
        <v>12</v>
      </c>
      <c r="C158" s="19" t="s">
        <v>28</v>
      </c>
      <c r="D158" s="20">
        <v>0</v>
      </c>
      <c r="E158" s="20"/>
      <c r="F158" s="20">
        <f t="shared" si="30"/>
        <v>0</v>
      </c>
    </row>
    <row r="159" spans="1:6" hidden="1" x14ac:dyDescent="0.2">
      <c r="A159" s="21">
        <v>323</v>
      </c>
      <c r="B159" s="50" t="s">
        <v>100</v>
      </c>
      <c r="C159" s="19" t="s">
        <v>28</v>
      </c>
      <c r="D159" s="20">
        <v>0</v>
      </c>
      <c r="E159" s="20"/>
      <c r="F159" s="20">
        <f t="shared" si="30"/>
        <v>0</v>
      </c>
    </row>
    <row r="160" spans="1:6" hidden="1" x14ac:dyDescent="0.2">
      <c r="A160" s="64">
        <v>42</v>
      </c>
      <c r="B160" s="60"/>
      <c r="C160" s="61" t="s">
        <v>40</v>
      </c>
      <c r="D160" s="62">
        <f>SUM(D161:D162)</f>
        <v>0</v>
      </c>
      <c r="E160" s="62">
        <f>SUM(E161:E162)</f>
        <v>0</v>
      </c>
      <c r="F160" s="62">
        <f>SUM(F161:F162)</f>
        <v>0</v>
      </c>
    </row>
    <row r="161" spans="1:6" hidden="1" x14ac:dyDescent="0.2">
      <c r="A161" s="21">
        <v>426</v>
      </c>
      <c r="B161" s="50">
        <v>12</v>
      </c>
      <c r="C161" s="19" t="s">
        <v>74</v>
      </c>
      <c r="D161" s="20">
        <v>0</v>
      </c>
      <c r="E161" s="20"/>
      <c r="F161" s="20">
        <f t="shared" ref="F161:F162" si="31">D161-E161</f>
        <v>0</v>
      </c>
    </row>
    <row r="162" spans="1:6" hidden="1" x14ac:dyDescent="0.2">
      <c r="A162" s="29">
        <v>426</v>
      </c>
      <c r="B162" s="50" t="s">
        <v>100</v>
      </c>
      <c r="C162" s="30" t="s">
        <v>74</v>
      </c>
      <c r="D162" s="31">
        <v>0</v>
      </c>
      <c r="E162" s="31"/>
      <c r="F162" s="20">
        <f t="shared" si="31"/>
        <v>0</v>
      </c>
    </row>
    <row r="163" spans="1:6" hidden="1" x14ac:dyDescent="0.2">
      <c r="A163" s="59">
        <v>45</v>
      </c>
      <c r="B163" s="60"/>
      <c r="C163" s="61" t="s">
        <v>106</v>
      </c>
      <c r="D163" s="62">
        <f>SUM(D164:D165)</f>
        <v>0</v>
      </c>
      <c r="E163" s="62">
        <f>SUM(E164:E165)</f>
        <v>0</v>
      </c>
      <c r="F163" s="62">
        <f>SUM(F164:F165)</f>
        <v>0</v>
      </c>
    </row>
    <row r="164" spans="1:6" hidden="1" x14ac:dyDescent="0.2">
      <c r="A164" s="21">
        <v>454</v>
      </c>
      <c r="B164" s="50">
        <v>12</v>
      </c>
      <c r="C164" s="19" t="s">
        <v>107</v>
      </c>
      <c r="D164" s="20">
        <v>0</v>
      </c>
      <c r="E164" s="20"/>
      <c r="F164" s="20">
        <f t="shared" ref="F164:F165" si="32">D164-E164</f>
        <v>0</v>
      </c>
    </row>
    <row r="165" spans="1:6" hidden="1" x14ac:dyDescent="0.2">
      <c r="A165" s="21">
        <v>454</v>
      </c>
      <c r="B165" s="50">
        <v>561</v>
      </c>
      <c r="C165" s="19" t="s">
        <v>107</v>
      </c>
      <c r="D165" s="20">
        <v>0</v>
      </c>
      <c r="E165" s="20"/>
      <c r="F165" s="20">
        <f t="shared" si="32"/>
        <v>0</v>
      </c>
    </row>
    <row r="166" spans="1:6" hidden="1" x14ac:dyDescent="0.2">
      <c r="A166" s="64">
        <v>32</v>
      </c>
      <c r="B166" s="60"/>
      <c r="C166" s="61" t="s">
        <v>22</v>
      </c>
      <c r="D166" s="62">
        <f>SUM(D167:D170)</f>
        <v>0</v>
      </c>
      <c r="E166" s="62">
        <f>SUM(E167:E170)</f>
        <v>0</v>
      </c>
      <c r="F166" s="62">
        <f>SUM(F167:F170)</f>
        <v>0</v>
      </c>
    </row>
    <row r="167" spans="1:6" hidden="1" x14ac:dyDescent="0.2">
      <c r="A167" s="21">
        <v>321</v>
      </c>
      <c r="B167" s="50">
        <v>12</v>
      </c>
      <c r="C167" s="19" t="s">
        <v>24</v>
      </c>
      <c r="D167" s="20">
        <v>0</v>
      </c>
      <c r="E167" s="20"/>
      <c r="F167" s="20">
        <f t="shared" ref="F167:F170" si="33">D167-E167</f>
        <v>0</v>
      </c>
    </row>
    <row r="168" spans="1:6" hidden="1" x14ac:dyDescent="0.2">
      <c r="A168" s="21">
        <v>321</v>
      </c>
      <c r="B168" s="50" t="s">
        <v>100</v>
      </c>
      <c r="C168" s="19" t="s">
        <v>24</v>
      </c>
      <c r="D168" s="20">
        <v>0</v>
      </c>
      <c r="E168" s="20"/>
      <c r="F168" s="20">
        <f t="shared" si="33"/>
        <v>0</v>
      </c>
    </row>
    <row r="169" spans="1:6" hidden="1" x14ac:dyDescent="0.2">
      <c r="A169" s="21">
        <v>323</v>
      </c>
      <c r="B169" s="50">
        <v>12</v>
      </c>
      <c r="C169" s="19" t="s">
        <v>28</v>
      </c>
      <c r="D169" s="20">
        <v>0</v>
      </c>
      <c r="E169" s="20"/>
      <c r="F169" s="20">
        <f t="shared" si="33"/>
        <v>0</v>
      </c>
    </row>
    <row r="170" spans="1:6" ht="13.15" hidden="1" thickBot="1" x14ac:dyDescent="0.25">
      <c r="A170" s="29">
        <v>323</v>
      </c>
      <c r="B170" s="50" t="s">
        <v>100</v>
      </c>
      <c r="C170" s="30" t="s">
        <v>28</v>
      </c>
      <c r="D170" s="31">
        <v>0</v>
      </c>
      <c r="E170" s="31"/>
      <c r="F170" s="20">
        <f t="shared" si="33"/>
        <v>0</v>
      </c>
    </row>
    <row r="171" spans="1:6" s="25" customFormat="1" ht="45" thickBot="1" x14ac:dyDescent="0.25">
      <c r="A171" s="32" t="s">
        <v>95</v>
      </c>
      <c r="B171" s="53"/>
      <c r="C171" s="33" t="s">
        <v>103</v>
      </c>
      <c r="D171" s="34">
        <f>D172</f>
        <v>314836</v>
      </c>
      <c r="E171" s="34">
        <f>E172</f>
        <v>0</v>
      </c>
      <c r="F171" s="35">
        <f>F172</f>
        <v>314836</v>
      </c>
    </row>
    <row r="172" spans="1:6" s="25" customFormat="1" x14ac:dyDescent="0.2">
      <c r="A172" s="65">
        <v>32</v>
      </c>
      <c r="B172" s="66"/>
      <c r="C172" s="57" t="s">
        <v>22</v>
      </c>
      <c r="D172" s="58">
        <f>SUM(D173:D174)</f>
        <v>314836</v>
      </c>
      <c r="E172" s="58">
        <f>SUM(E173:E174)</f>
        <v>0</v>
      </c>
      <c r="F172" s="58">
        <f>SUM(F173:F174)</f>
        <v>314836</v>
      </c>
    </row>
    <row r="173" spans="1:6" s="25" customFormat="1" x14ac:dyDescent="0.2">
      <c r="A173" s="29">
        <v>323</v>
      </c>
      <c r="B173" s="54">
        <v>12</v>
      </c>
      <c r="C173" s="26" t="s">
        <v>28</v>
      </c>
      <c r="D173" s="27">
        <v>31484</v>
      </c>
      <c r="E173" s="27"/>
      <c r="F173" s="20">
        <f t="shared" ref="F173:F174" si="34">D173-E173</f>
        <v>31484</v>
      </c>
    </row>
    <row r="174" spans="1:6" s="25" customFormat="1" ht="13.15" thickBot="1" x14ac:dyDescent="0.25">
      <c r="A174" s="29">
        <v>323</v>
      </c>
      <c r="B174" s="54">
        <v>51</v>
      </c>
      <c r="C174" s="26" t="s">
        <v>28</v>
      </c>
      <c r="D174" s="27">
        <v>283352</v>
      </c>
      <c r="E174" s="27"/>
      <c r="F174" s="20">
        <f t="shared" si="34"/>
        <v>283352</v>
      </c>
    </row>
    <row r="175" spans="1:6" ht="13.15" thickBot="1" x14ac:dyDescent="0.25">
      <c r="A175" s="43" t="s">
        <v>122</v>
      </c>
      <c r="B175" s="52"/>
      <c r="C175" s="40" t="s">
        <v>123</v>
      </c>
      <c r="D175" s="41">
        <f>D176+D179+D184</f>
        <v>157000</v>
      </c>
      <c r="E175" s="41">
        <f>E176+E179+E184</f>
        <v>0</v>
      </c>
      <c r="F175" s="41">
        <f>F176+F179+F184</f>
        <v>157000</v>
      </c>
    </row>
    <row r="176" spans="1:6" x14ac:dyDescent="0.2">
      <c r="A176" s="55" t="s">
        <v>13</v>
      </c>
      <c r="B176" s="63"/>
      <c r="C176" s="57" t="s">
        <v>14</v>
      </c>
      <c r="D176" s="58">
        <f>SUM(D177:D178)</f>
        <v>157000</v>
      </c>
      <c r="E176" s="58">
        <f>SUM(E177:E178)</f>
        <v>0</v>
      </c>
      <c r="F176" s="58">
        <f>SUM(F177:F178)</f>
        <v>157000</v>
      </c>
    </row>
    <row r="177" spans="1:6" x14ac:dyDescent="0.2">
      <c r="A177" s="21" t="s">
        <v>15</v>
      </c>
      <c r="B177" s="50">
        <v>11</v>
      </c>
      <c r="C177" s="19" t="s">
        <v>16</v>
      </c>
      <c r="D177" s="20">
        <v>133959</v>
      </c>
      <c r="E177" s="20"/>
      <c r="F177" s="20">
        <f t="shared" ref="F177:F178" si="35">D177-E177</f>
        <v>133959</v>
      </c>
    </row>
    <row r="178" spans="1:6" ht="13.15" thickBot="1" x14ac:dyDescent="0.25">
      <c r="A178" s="21">
        <v>313</v>
      </c>
      <c r="B178" s="50">
        <v>11</v>
      </c>
      <c r="C178" s="19" t="s">
        <v>20</v>
      </c>
      <c r="D178" s="20">
        <v>23041</v>
      </c>
      <c r="E178" s="20"/>
      <c r="F178" s="20">
        <f t="shared" si="35"/>
        <v>23041</v>
      </c>
    </row>
    <row r="179" spans="1:6" hidden="1" x14ac:dyDescent="0.2">
      <c r="A179" s="64">
        <v>32</v>
      </c>
      <c r="B179" s="60"/>
      <c r="C179" s="61" t="s">
        <v>22</v>
      </c>
      <c r="D179" s="62">
        <f>SUM(D180:D183)</f>
        <v>0</v>
      </c>
      <c r="E179" s="62">
        <f>SUM(E180:E183)</f>
        <v>0</v>
      </c>
      <c r="F179" s="62">
        <f>SUM(F180:F183)</f>
        <v>0</v>
      </c>
    </row>
    <row r="180" spans="1:6" hidden="1" x14ac:dyDescent="0.2">
      <c r="A180" s="21">
        <v>321</v>
      </c>
      <c r="B180" s="50">
        <v>11</v>
      </c>
      <c r="C180" s="19" t="s">
        <v>24</v>
      </c>
      <c r="D180" s="20">
        <v>0</v>
      </c>
      <c r="E180" s="20"/>
      <c r="F180" s="20">
        <f t="shared" ref="F180:F183" si="36">D180-E180</f>
        <v>0</v>
      </c>
    </row>
    <row r="181" spans="1:6" hidden="1" x14ac:dyDescent="0.2">
      <c r="A181" s="21">
        <v>322</v>
      </c>
      <c r="B181" s="50">
        <v>11</v>
      </c>
      <c r="C181" s="19" t="s">
        <v>26</v>
      </c>
      <c r="D181" s="20">
        <v>0</v>
      </c>
      <c r="E181" s="20"/>
      <c r="F181" s="20">
        <f t="shared" si="36"/>
        <v>0</v>
      </c>
    </row>
    <row r="182" spans="1:6" hidden="1" x14ac:dyDescent="0.2">
      <c r="A182" s="21">
        <v>323</v>
      </c>
      <c r="B182" s="50">
        <v>11</v>
      </c>
      <c r="C182" s="19" t="s">
        <v>28</v>
      </c>
      <c r="D182" s="20">
        <v>0</v>
      </c>
      <c r="E182" s="20"/>
      <c r="F182" s="20">
        <f t="shared" si="36"/>
        <v>0</v>
      </c>
    </row>
    <row r="183" spans="1:6" hidden="1" x14ac:dyDescent="0.2">
      <c r="A183" s="21">
        <v>329</v>
      </c>
      <c r="B183" s="50">
        <v>11</v>
      </c>
      <c r="C183" s="19" t="s">
        <v>31</v>
      </c>
      <c r="D183" s="20">
        <v>0</v>
      </c>
      <c r="E183" s="20"/>
      <c r="F183" s="20">
        <f t="shared" si="36"/>
        <v>0</v>
      </c>
    </row>
    <row r="184" spans="1:6" hidden="1" x14ac:dyDescent="0.2">
      <c r="A184" s="59">
        <v>45</v>
      </c>
      <c r="B184" s="60"/>
      <c r="C184" s="61" t="s">
        <v>106</v>
      </c>
      <c r="D184" s="62">
        <f>SUM(D185:D186)</f>
        <v>0</v>
      </c>
      <c r="E184" s="62">
        <f>SUM(E185:E186)</f>
        <v>0</v>
      </c>
      <c r="F184" s="62">
        <f>SUM(F185:F186)</f>
        <v>0</v>
      </c>
    </row>
    <row r="185" spans="1:6" hidden="1" x14ac:dyDescent="0.2">
      <c r="A185" s="21">
        <v>451</v>
      </c>
      <c r="B185" s="50">
        <v>11</v>
      </c>
      <c r="C185" s="19" t="s">
        <v>124</v>
      </c>
      <c r="D185" s="20">
        <v>0</v>
      </c>
      <c r="E185" s="20"/>
      <c r="F185" s="20">
        <f t="shared" ref="F185:F186" si="37">D185-E185</f>
        <v>0</v>
      </c>
    </row>
    <row r="186" spans="1:6" ht="13.15" hidden="1" thickBot="1" x14ac:dyDescent="0.25">
      <c r="A186" s="21">
        <v>454</v>
      </c>
      <c r="B186" s="50">
        <v>11</v>
      </c>
      <c r="C186" s="19" t="s">
        <v>107</v>
      </c>
      <c r="D186" s="20">
        <v>0</v>
      </c>
      <c r="E186" s="20"/>
      <c r="F186" s="20">
        <f t="shared" si="37"/>
        <v>0</v>
      </c>
    </row>
    <row r="187" spans="1:6" ht="22.85" thickBot="1" x14ac:dyDescent="0.25">
      <c r="A187" s="43" t="s">
        <v>125</v>
      </c>
      <c r="B187" s="52"/>
      <c r="C187" s="40" t="s">
        <v>126</v>
      </c>
      <c r="D187" s="41">
        <f>D188+D192+D196</f>
        <v>214433</v>
      </c>
      <c r="E187" s="41">
        <f>E188+E192+E196</f>
        <v>0</v>
      </c>
      <c r="F187" s="41">
        <f>F188+F192+F196</f>
        <v>214433</v>
      </c>
    </row>
    <row r="188" spans="1:6" x14ac:dyDescent="0.2">
      <c r="A188" s="55" t="s">
        <v>13</v>
      </c>
      <c r="B188" s="56"/>
      <c r="C188" s="57" t="s">
        <v>14</v>
      </c>
      <c r="D188" s="58">
        <f>SUM(D189:D191)</f>
        <v>100580</v>
      </c>
      <c r="E188" s="58">
        <f>SUM(E189:E191)</f>
        <v>0</v>
      </c>
      <c r="F188" s="58">
        <f>SUM(F189:F191)</f>
        <v>100580</v>
      </c>
    </row>
    <row r="189" spans="1:6" x14ac:dyDescent="0.2">
      <c r="A189" s="21" t="s">
        <v>15</v>
      </c>
      <c r="B189" s="50">
        <v>31</v>
      </c>
      <c r="C189" s="19" t="s">
        <v>16</v>
      </c>
      <c r="D189" s="20">
        <v>85819</v>
      </c>
      <c r="E189" s="20"/>
      <c r="F189" s="20">
        <f t="shared" ref="F189:F191" si="38">D189-E189</f>
        <v>85819</v>
      </c>
    </row>
    <row r="190" spans="1:6" hidden="1" x14ac:dyDescent="0.2">
      <c r="A190" s="21" t="s">
        <v>17</v>
      </c>
      <c r="B190" s="50">
        <v>31</v>
      </c>
      <c r="C190" s="19" t="s">
        <v>18</v>
      </c>
      <c r="D190" s="20">
        <v>0</v>
      </c>
      <c r="E190" s="20"/>
      <c r="F190" s="20">
        <f t="shared" si="38"/>
        <v>0</v>
      </c>
    </row>
    <row r="191" spans="1:6" x14ac:dyDescent="0.2">
      <c r="A191" s="21" t="s">
        <v>19</v>
      </c>
      <c r="B191" s="50">
        <v>31</v>
      </c>
      <c r="C191" s="19" t="s">
        <v>20</v>
      </c>
      <c r="D191" s="20">
        <v>14761</v>
      </c>
      <c r="E191" s="20"/>
      <c r="F191" s="20">
        <f t="shared" si="38"/>
        <v>14761</v>
      </c>
    </row>
    <row r="192" spans="1:6" x14ac:dyDescent="0.2">
      <c r="A192" s="64">
        <v>32</v>
      </c>
      <c r="B192" s="60"/>
      <c r="C192" s="61" t="s">
        <v>22</v>
      </c>
      <c r="D192" s="62">
        <f>SUM(D193:D195)</f>
        <v>113853</v>
      </c>
      <c r="E192" s="62">
        <f>SUM(E193:E195)</f>
        <v>0</v>
      </c>
      <c r="F192" s="62">
        <f>SUM(F193:F195)</f>
        <v>113853</v>
      </c>
    </row>
    <row r="193" spans="1:6" x14ac:dyDescent="0.2">
      <c r="A193" s="21">
        <v>321</v>
      </c>
      <c r="B193" s="50">
        <v>31</v>
      </c>
      <c r="C193" s="19" t="s">
        <v>24</v>
      </c>
      <c r="D193" s="20">
        <v>113853</v>
      </c>
      <c r="E193" s="20"/>
      <c r="F193" s="20">
        <f t="shared" ref="F193:F195" si="39">D193-E193</f>
        <v>113853</v>
      </c>
    </row>
    <row r="194" spans="1:6" hidden="1" x14ac:dyDescent="0.2">
      <c r="A194" s="21">
        <v>323</v>
      </c>
      <c r="B194" s="50">
        <v>31</v>
      </c>
      <c r="C194" s="19" t="s">
        <v>28</v>
      </c>
      <c r="D194" s="20">
        <v>0</v>
      </c>
      <c r="E194" s="20"/>
      <c r="F194" s="20">
        <f t="shared" si="39"/>
        <v>0</v>
      </c>
    </row>
    <row r="195" spans="1:6" hidden="1" x14ac:dyDescent="0.2">
      <c r="A195" s="21">
        <v>329</v>
      </c>
      <c r="B195" s="50">
        <v>31</v>
      </c>
      <c r="C195" s="19" t="s">
        <v>31</v>
      </c>
      <c r="D195" s="20">
        <v>0</v>
      </c>
      <c r="E195" s="20"/>
      <c r="F195" s="20">
        <f t="shared" si="39"/>
        <v>0</v>
      </c>
    </row>
    <row r="196" spans="1:6" hidden="1" x14ac:dyDescent="0.2">
      <c r="A196" s="59" t="s">
        <v>32</v>
      </c>
      <c r="B196" s="60"/>
      <c r="C196" s="61" t="s">
        <v>33</v>
      </c>
      <c r="D196" s="62">
        <f>D197</f>
        <v>0</v>
      </c>
      <c r="E196" s="62">
        <f>E197</f>
        <v>0</v>
      </c>
      <c r="F196" s="62">
        <f>F197</f>
        <v>0</v>
      </c>
    </row>
    <row r="197" spans="1:6" hidden="1" x14ac:dyDescent="0.2">
      <c r="A197" s="21" t="s">
        <v>34</v>
      </c>
      <c r="B197" s="50">
        <v>11</v>
      </c>
      <c r="C197" s="19" t="s">
        <v>35</v>
      </c>
      <c r="D197" s="20">
        <v>0</v>
      </c>
      <c r="E197" s="20"/>
      <c r="F197" s="20">
        <f>D197-E197</f>
        <v>0</v>
      </c>
    </row>
  </sheetData>
  <autoFilter ref="A5:F197"/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showGridLines="0" zoomScale="110" zoomScaleNormal="110" zoomScalePageLayoutView="110" workbookViewId="0">
      <selection activeCell="D14" sqref="D14"/>
    </sheetView>
  </sheetViews>
  <sheetFormatPr defaultRowHeight="12.5" x14ac:dyDescent="0.2"/>
  <cols>
    <col min="1" max="1" width="11" style="23" customWidth="1"/>
    <col min="2" max="2" width="6.75" style="24" customWidth="1"/>
    <col min="3" max="3" width="42.375" customWidth="1"/>
    <col min="4" max="4" width="12.75" customWidth="1"/>
    <col min="5" max="6" width="12.875" customWidth="1"/>
    <col min="7" max="7" width="12.625" customWidth="1"/>
    <col min="8" max="8" width="17.875" customWidth="1"/>
    <col min="9" max="9" width="9.25" customWidth="1"/>
    <col min="10" max="10" width="17" customWidth="1"/>
    <col min="11" max="11" width="9.625" bestFit="1" customWidth="1"/>
    <col min="12" max="12" width="17.125" customWidth="1"/>
    <col min="13" max="13" width="9.625" bestFit="1" customWidth="1"/>
  </cols>
  <sheetData>
    <row r="1" spans="1:9" x14ac:dyDescent="0.2">
      <c r="A1" s="1" t="s">
        <v>0</v>
      </c>
      <c r="B1" s="2"/>
    </row>
    <row r="2" spans="1:9" x14ac:dyDescent="0.2">
      <c r="A2" s="3" t="s">
        <v>110</v>
      </c>
      <c r="B2" s="4"/>
    </row>
    <row r="4" spans="1:9" s="9" customFormat="1" ht="50.2" customHeight="1" x14ac:dyDescent="0.2">
      <c r="A4" s="5" t="s">
        <v>1</v>
      </c>
      <c r="B4" s="6" t="s">
        <v>2</v>
      </c>
      <c r="C4" s="5" t="s">
        <v>3</v>
      </c>
      <c r="D4" s="7" t="s">
        <v>111</v>
      </c>
      <c r="E4" s="7" t="s">
        <v>112</v>
      </c>
      <c r="F4" s="7" t="s">
        <v>112</v>
      </c>
      <c r="G4" s="7" t="s">
        <v>109</v>
      </c>
      <c r="H4" s="8"/>
      <c r="I4" s="8"/>
    </row>
    <row r="5" spans="1:9" x14ac:dyDescent="0.2">
      <c r="A5" s="10" t="s">
        <v>4</v>
      </c>
      <c r="B5" s="11"/>
      <c r="C5" s="12" t="s">
        <v>0</v>
      </c>
      <c r="D5" s="13">
        <f>D6</f>
        <v>89542147</v>
      </c>
      <c r="E5" s="13">
        <f t="shared" ref="E5:G7" si="0">E6</f>
        <v>0</v>
      </c>
      <c r="F5" s="13">
        <f t="shared" si="0"/>
        <v>-256346</v>
      </c>
      <c r="G5" s="13">
        <f t="shared" si="0"/>
        <v>89285801</v>
      </c>
    </row>
    <row r="6" spans="1:9" x14ac:dyDescent="0.2">
      <c r="A6" s="14" t="s">
        <v>5</v>
      </c>
      <c r="B6" s="47"/>
      <c r="C6" s="15" t="s">
        <v>6</v>
      </c>
      <c r="D6" s="13">
        <f>D7</f>
        <v>89542147</v>
      </c>
      <c r="E6" s="13">
        <f t="shared" si="0"/>
        <v>0</v>
      </c>
      <c r="F6" s="13">
        <f t="shared" si="0"/>
        <v>-256346</v>
      </c>
      <c r="G6" s="13">
        <f t="shared" si="0"/>
        <v>89285801</v>
      </c>
    </row>
    <row r="7" spans="1:9" ht="22.15" x14ac:dyDescent="0.2">
      <c r="A7" s="16" t="s">
        <v>7</v>
      </c>
      <c r="B7" s="47"/>
      <c r="C7" s="17" t="s">
        <v>8</v>
      </c>
      <c r="D7" s="18">
        <f>D8</f>
        <v>89542147</v>
      </c>
      <c r="E7" s="18">
        <f>E8</f>
        <v>0</v>
      </c>
      <c r="F7" s="18">
        <f>F8</f>
        <v>-256346</v>
      </c>
      <c r="G7" s="18">
        <f t="shared" si="0"/>
        <v>89285801</v>
      </c>
    </row>
    <row r="8" spans="1:9" ht="13.15" thickBot="1" x14ac:dyDescent="0.25">
      <c r="A8" s="44" t="s">
        <v>9</v>
      </c>
      <c r="B8" s="48"/>
      <c r="C8" s="45" t="s">
        <v>10</v>
      </c>
      <c r="D8" s="46">
        <f>D9+D31+D34+D37+D40+D43+D46+D49+D53+D56+D61+D64+D67+D70+D73+D83+D87+D90+D93+D118+D132+D136+D150+D161</f>
        <v>89542147</v>
      </c>
      <c r="E8" s="46">
        <f>E9+E31+E34+E37+E40+E43+E46+E49+E53+E56+E61+E64+E67+E70+E73+E83+E87+E90+E93+E118+E132+E136+E150+E161</f>
        <v>0</v>
      </c>
      <c r="F8" s="46">
        <f>F9+F31+F34+F37+F40+F43+F46+F49+F53+F56+F61+F64+F67+F70+F73+F83+F87+F90+F93+F118+F132+F136+F150+F161</f>
        <v>-256346</v>
      </c>
      <c r="G8" s="46">
        <f>G9+G31+G34+G37+G40+G43+G46+G49+G53+G56+G61+G64+G67+G70+G73+G83+G87+G90+G93+G118+G132+G136+G150+G161</f>
        <v>89285801</v>
      </c>
    </row>
    <row r="9" spans="1:9" ht="13.15" thickBot="1" x14ac:dyDescent="0.25">
      <c r="A9" s="39" t="s">
        <v>11</v>
      </c>
      <c r="B9" s="49"/>
      <c r="C9" s="40" t="s">
        <v>12</v>
      </c>
      <c r="D9" s="41">
        <f>D10+D14+D24+D28+D26</f>
        <v>66585385</v>
      </c>
      <c r="E9" s="41">
        <f t="shared" ref="E9:G9" si="1">E10+E14+E24+E28+E26</f>
        <v>0</v>
      </c>
      <c r="F9" s="41">
        <f t="shared" si="1"/>
        <v>0</v>
      </c>
      <c r="G9" s="41">
        <f t="shared" si="1"/>
        <v>66585385</v>
      </c>
    </row>
    <row r="10" spans="1:9" x14ac:dyDescent="0.2">
      <c r="A10" s="55" t="s">
        <v>13</v>
      </c>
      <c r="B10" s="56"/>
      <c r="C10" s="57" t="s">
        <v>14</v>
      </c>
      <c r="D10" s="58">
        <f>SUM(D11:D13)</f>
        <v>54693461</v>
      </c>
      <c r="E10" s="58">
        <f>SUM(E11:E13)</f>
        <v>93611</v>
      </c>
      <c r="F10" s="58">
        <f>SUM(F11:F13)</f>
        <v>0</v>
      </c>
      <c r="G10" s="58">
        <f t="shared" ref="G10" si="2">SUM(G11:G13)</f>
        <v>54787072</v>
      </c>
    </row>
    <row r="11" spans="1:9" x14ac:dyDescent="0.2">
      <c r="A11" s="21" t="s">
        <v>15</v>
      </c>
      <c r="B11" s="50">
        <v>11</v>
      </c>
      <c r="C11" s="19" t="s">
        <v>16</v>
      </c>
      <c r="D11" s="20">
        <v>45200265</v>
      </c>
      <c r="E11" s="20">
        <v>-270878</v>
      </c>
      <c r="F11" s="20">
        <v>0</v>
      </c>
      <c r="G11" s="20">
        <f>D11+E11+F11</f>
        <v>44929387</v>
      </c>
    </row>
    <row r="12" spans="1:9" x14ac:dyDescent="0.2">
      <c r="A12" s="21" t="s">
        <v>17</v>
      </c>
      <c r="B12" s="50">
        <v>11</v>
      </c>
      <c r="C12" s="19" t="s">
        <v>18</v>
      </c>
      <c r="D12" s="20">
        <v>1718750</v>
      </c>
      <c r="E12" s="20">
        <v>551689</v>
      </c>
      <c r="F12" s="20">
        <v>0</v>
      </c>
      <c r="G12" s="20">
        <f>D12+E12+F12</f>
        <v>2270439</v>
      </c>
    </row>
    <row r="13" spans="1:9" x14ac:dyDescent="0.2">
      <c r="A13" s="21" t="s">
        <v>19</v>
      </c>
      <c r="B13" s="50">
        <v>11</v>
      </c>
      <c r="C13" s="19" t="s">
        <v>20</v>
      </c>
      <c r="D13" s="20">
        <v>7774446</v>
      </c>
      <c r="E13" s="20">
        <v>-187200</v>
      </c>
      <c r="F13" s="20">
        <v>0</v>
      </c>
      <c r="G13" s="20">
        <f>D13+E13+F13</f>
        <v>7587246</v>
      </c>
    </row>
    <row r="14" spans="1:9" x14ac:dyDescent="0.2">
      <c r="A14" s="59" t="s">
        <v>21</v>
      </c>
      <c r="B14" s="60"/>
      <c r="C14" s="61" t="s">
        <v>22</v>
      </c>
      <c r="D14" s="62">
        <f>SUM(D15:D23)</f>
        <v>11674944</v>
      </c>
      <c r="E14" s="62">
        <f t="shared" ref="E14:G14" si="3">SUM(E15:E23)</f>
        <v>-93611</v>
      </c>
      <c r="F14" s="62">
        <f t="shared" si="3"/>
        <v>0</v>
      </c>
      <c r="G14" s="62">
        <f t="shared" si="3"/>
        <v>11581333</v>
      </c>
    </row>
    <row r="15" spans="1:9" x14ac:dyDescent="0.2">
      <c r="A15" s="21" t="s">
        <v>23</v>
      </c>
      <c r="B15" s="50">
        <v>11</v>
      </c>
      <c r="C15" s="19" t="s">
        <v>24</v>
      </c>
      <c r="D15" s="20">
        <v>3130000</v>
      </c>
      <c r="E15" s="20">
        <v>-93611</v>
      </c>
      <c r="F15" s="20">
        <v>0</v>
      </c>
      <c r="G15" s="20">
        <f t="shared" ref="G15:G23" si="4">D15+E15+F15</f>
        <v>3036389</v>
      </c>
    </row>
    <row r="16" spans="1:9" x14ac:dyDescent="0.2">
      <c r="A16" s="21">
        <v>321</v>
      </c>
      <c r="B16" s="50">
        <v>51</v>
      </c>
      <c r="C16" s="19" t="s">
        <v>24</v>
      </c>
      <c r="D16" s="20">
        <v>220000</v>
      </c>
      <c r="E16" s="20"/>
      <c r="F16" s="20"/>
      <c r="G16" s="20">
        <f t="shared" si="4"/>
        <v>220000</v>
      </c>
    </row>
    <row r="17" spans="1:9" x14ac:dyDescent="0.2">
      <c r="A17" s="21" t="s">
        <v>25</v>
      </c>
      <c r="B17" s="50">
        <v>11</v>
      </c>
      <c r="C17" s="19" t="s">
        <v>26</v>
      </c>
      <c r="D17" s="20">
        <v>2148592</v>
      </c>
      <c r="E17" s="20"/>
      <c r="F17" s="20">
        <v>0</v>
      </c>
      <c r="G17" s="20">
        <f t="shared" si="4"/>
        <v>2148592</v>
      </c>
    </row>
    <row r="18" spans="1:9" x14ac:dyDescent="0.2">
      <c r="A18" s="21">
        <v>322</v>
      </c>
      <c r="B18" s="50">
        <v>31</v>
      </c>
      <c r="C18" s="19" t="s">
        <v>26</v>
      </c>
      <c r="D18" s="20">
        <v>139500</v>
      </c>
      <c r="E18" s="20"/>
      <c r="F18" s="20"/>
      <c r="G18" s="20">
        <f>D18+E18+F18</f>
        <v>139500</v>
      </c>
    </row>
    <row r="19" spans="1:9" x14ac:dyDescent="0.2">
      <c r="A19" s="21" t="s">
        <v>27</v>
      </c>
      <c r="B19" s="50">
        <v>11</v>
      </c>
      <c r="C19" s="19" t="s">
        <v>28</v>
      </c>
      <c r="D19" s="20">
        <v>5278702</v>
      </c>
      <c r="E19" s="20"/>
      <c r="F19" s="20">
        <v>0</v>
      </c>
      <c r="G19" s="20">
        <f t="shared" si="4"/>
        <v>5278702</v>
      </c>
    </row>
    <row r="20" spans="1:9" x14ac:dyDescent="0.2">
      <c r="A20" s="21">
        <v>323</v>
      </c>
      <c r="B20" s="50">
        <v>31</v>
      </c>
      <c r="C20" s="19" t="s">
        <v>28</v>
      </c>
      <c r="D20" s="20">
        <v>10500</v>
      </c>
      <c r="E20" s="20"/>
      <c r="F20" s="20"/>
      <c r="G20" s="20">
        <f t="shared" si="4"/>
        <v>10500</v>
      </c>
    </row>
    <row r="21" spans="1:9" ht="15.25" customHeight="1" x14ac:dyDescent="0.2">
      <c r="A21" s="21">
        <v>324</v>
      </c>
      <c r="B21" s="50">
        <v>11</v>
      </c>
      <c r="C21" s="19" t="s">
        <v>29</v>
      </c>
      <c r="D21" s="20">
        <v>46000</v>
      </c>
      <c r="E21" s="20"/>
      <c r="F21" s="20">
        <v>0</v>
      </c>
      <c r="G21" s="20">
        <f t="shared" si="4"/>
        <v>46000</v>
      </c>
    </row>
    <row r="22" spans="1:9" ht="15.25" customHeight="1" x14ac:dyDescent="0.2">
      <c r="A22" s="21">
        <v>324</v>
      </c>
      <c r="B22" s="50">
        <v>52</v>
      </c>
      <c r="C22" s="19" t="s">
        <v>29</v>
      </c>
      <c r="D22" s="20">
        <v>507600</v>
      </c>
      <c r="E22" s="20"/>
      <c r="F22" s="20"/>
      <c r="G22" s="20">
        <f t="shared" si="4"/>
        <v>507600</v>
      </c>
    </row>
    <row r="23" spans="1:9" x14ac:dyDescent="0.2">
      <c r="A23" s="21" t="s">
        <v>30</v>
      </c>
      <c r="B23" s="50">
        <v>11</v>
      </c>
      <c r="C23" s="19" t="s">
        <v>31</v>
      </c>
      <c r="D23" s="20">
        <v>194050</v>
      </c>
      <c r="E23" s="20"/>
      <c r="F23" s="20"/>
      <c r="G23" s="20">
        <f t="shared" si="4"/>
        <v>194050</v>
      </c>
    </row>
    <row r="24" spans="1:9" x14ac:dyDescent="0.2">
      <c r="A24" s="59" t="s">
        <v>32</v>
      </c>
      <c r="B24" s="60"/>
      <c r="C24" s="61" t="s">
        <v>33</v>
      </c>
      <c r="D24" s="62">
        <f>D25</f>
        <v>25000</v>
      </c>
      <c r="E24" s="62">
        <f t="shared" ref="E24:G26" si="5">E25</f>
        <v>0</v>
      </c>
      <c r="F24" s="62">
        <f t="shared" si="5"/>
        <v>0</v>
      </c>
      <c r="G24" s="62">
        <f>G25</f>
        <v>25000</v>
      </c>
    </row>
    <row r="25" spans="1:9" x14ac:dyDescent="0.2">
      <c r="A25" s="21" t="s">
        <v>34</v>
      </c>
      <c r="B25" s="50">
        <v>11</v>
      </c>
      <c r="C25" s="19" t="s">
        <v>35</v>
      </c>
      <c r="D25" s="20">
        <v>25000</v>
      </c>
      <c r="E25" s="20">
        <v>0</v>
      </c>
      <c r="F25" s="20"/>
      <c r="G25" s="20">
        <f>D25+E25+F25</f>
        <v>25000</v>
      </c>
    </row>
    <row r="26" spans="1:9" ht="22.15" x14ac:dyDescent="0.2">
      <c r="A26" s="59">
        <v>37</v>
      </c>
      <c r="B26" s="60"/>
      <c r="C26" s="61" t="s">
        <v>37</v>
      </c>
      <c r="D26" s="62">
        <f>D27</f>
        <v>5980</v>
      </c>
      <c r="E26" s="62">
        <f t="shared" si="5"/>
        <v>0</v>
      </c>
      <c r="F26" s="62">
        <f t="shared" si="5"/>
        <v>0</v>
      </c>
      <c r="G26" s="62">
        <f t="shared" si="5"/>
        <v>5980</v>
      </c>
    </row>
    <row r="27" spans="1:9" x14ac:dyDescent="0.2">
      <c r="A27" s="21">
        <v>372</v>
      </c>
      <c r="B27" s="50">
        <v>11</v>
      </c>
      <c r="C27" s="19" t="s">
        <v>108</v>
      </c>
      <c r="D27" s="20">
        <v>5980</v>
      </c>
      <c r="E27" s="20">
        <v>0</v>
      </c>
      <c r="F27" s="20">
        <v>0</v>
      </c>
      <c r="G27" s="20">
        <f>D27+E27+F27</f>
        <v>5980</v>
      </c>
    </row>
    <row r="28" spans="1:9" x14ac:dyDescent="0.2">
      <c r="A28" s="59" t="s">
        <v>39</v>
      </c>
      <c r="B28" s="60"/>
      <c r="C28" s="61" t="s">
        <v>40</v>
      </c>
      <c r="D28" s="62">
        <f>D29+D30</f>
        <v>186000</v>
      </c>
      <c r="E28" s="62">
        <f t="shared" ref="E28:G28" si="6">E29+E30</f>
        <v>0</v>
      </c>
      <c r="F28" s="62">
        <f t="shared" si="6"/>
        <v>0</v>
      </c>
      <c r="G28" s="62">
        <f t="shared" si="6"/>
        <v>186000</v>
      </c>
    </row>
    <row r="29" spans="1:9" x14ac:dyDescent="0.2">
      <c r="A29" s="21" t="s">
        <v>41</v>
      </c>
      <c r="B29" s="50">
        <v>11</v>
      </c>
      <c r="C29" s="19" t="s">
        <v>42</v>
      </c>
      <c r="D29" s="20">
        <v>185000</v>
      </c>
      <c r="E29" s="20">
        <v>0</v>
      </c>
      <c r="F29" s="20">
        <v>0</v>
      </c>
      <c r="G29" s="20">
        <f t="shared" ref="G29:G30" si="7">D29+E29+F29</f>
        <v>185000</v>
      </c>
    </row>
    <row r="30" spans="1:9" ht="13.15" thickBot="1" x14ac:dyDescent="0.25">
      <c r="A30" s="29">
        <v>422</v>
      </c>
      <c r="B30" s="51">
        <v>31</v>
      </c>
      <c r="C30" s="30" t="s">
        <v>93</v>
      </c>
      <c r="D30" s="31">
        <v>1000</v>
      </c>
      <c r="E30" s="31">
        <v>0</v>
      </c>
      <c r="F30" s="31">
        <v>0</v>
      </c>
      <c r="G30" s="20">
        <f t="shared" si="7"/>
        <v>1000</v>
      </c>
    </row>
    <row r="31" spans="1:9" ht="13.15" thickBot="1" x14ac:dyDescent="0.25">
      <c r="A31" s="39" t="s">
        <v>43</v>
      </c>
      <c r="B31" s="52"/>
      <c r="C31" s="40" t="s">
        <v>44</v>
      </c>
      <c r="D31" s="41">
        <f>D32</f>
        <v>112916</v>
      </c>
      <c r="E31" s="41">
        <f>E32</f>
        <v>0</v>
      </c>
      <c r="F31" s="41">
        <f>F32</f>
        <v>0</v>
      </c>
      <c r="G31" s="42">
        <f>G32</f>
        <v>112916</v>
      </c>
    </row>
    <row r="32" spans="1:9" x14ac:dyDescent="0.2">
      <c r="A32" s="55" t="s">
        <v>21</v>
      </c>
      <c r="B32" s="63"/>
      <c r="C32" s="57" t="s">
        <v>22</v>
      </c>
      <c r="D32" s="58">
        <f>D33</f>
        <v>112916</v>
      </c>
      <c r="E32" s="58">
        <f t="shared" ref="E32:G32" si="8">E33</f>
        <v>0</v>
      </c>
      <c r="F32" s="58">
        <f t="shared" si="8"/>
        <v>0</v>
      </c>
      <c r="G32" s="58">
        <f t="shared" si="8"/>
        <v>112916</v>
      </c>
      <c r="I32" s="22"/>
    </row>
    <row r="33" spans="1:7" ht="13.15" thickBot="1" x14ac:dyDescent="0.25">
      <c r="A33" s="29" t="s">
        <v>27</v>
      </c>
      <c r="B33" s="51">
        <v>11</v>
      </c>
      <c r="C33" s="30" t="s">
        <v>28</v>
      </c>
      <c r="D33" s="31">
        <v>112916</v>
      </c>
      <c r="E33" s="31"/>
      <c r="F33" s="31"/>
      <c r="G33" s="31">
        <f>D33+E33+F33</f>
        <v>112916</v>
      </c>
    </row>
    <row r="34" spans="1:7" ht="13.15" thickBot="1" x14ac:dyDescent="0.25">
      <c r="A34" s="39" t="s">
        <v>45</v>
      </c>
      <c r="B34" s="52"/>
      <c r="C34" s="40" t="s">
        <v>46</v>
      </c>
      <c r="D34" s="41">
        <f>D35</f>
        <v>61875</v>
      </c>
      <c r="E34" s="41">
        <f>E35</f>
        <v>0</v>
      </c>
      <c r="F34" s="41">
        <f>F35</f>
        <v>0</v>
      </c>
      <c r="G34" s="42">
        <f>G35</f>
        <v>61875</v>
      </c>
    </row>
    <row r="35" spans="1:7" x14ac:dyDescent="0.2">
      <c r="A35" s="55" t="s">
        <v>21</v>
      </c>
      <c r="B35" s="63"/>
      <c r="C35" s="57" t="s">
        <v>22</v>
      </c>
      <c r="D35" s="58">
        <f>D36</f>
        <v>61875</v>
      </c>
      <c r="E35" s="58">
        <f t="shared" ref="E35:G35" si="9">E36</f>
        <v>0</v>
      </c>
      <c r="F35" s="58">
        <f t="shared" si="9"/>
        <v>0</v>
      </c>
      <c r="G35" s="58">
        <f t="shared" si="9"/>
        <v>61875</v>
      </c>
    </row>
    <row r="36" spans="1:7" ht="13.15" thickBot="1" x14ac:dyDescent="0.25">
      <c r="A36" s="29" t="s">
        <v>27</v>
      </c>
      <c r="B36" s="51">
        <v>11</v>
      </c>
      <c r="C36" s="30" t="s">
        <v>28</v>
      </c>
      <c r="D36" s="31">
        <v>61875</v>
      </c>
      <c r="E36" s="31"/>
      <c r="F36" s="31"/>
      <c r="G36" s="31">
        <f>D36+E36+F36</f>
        <v>61875</v>
      </c>
    </row>
    <row r="37" spans="1:7" ht="13.15" thickBot="1" x14ac:dyDescent="0.25">
      <c r="A37" s="39" t="s">
        <v>47</v>
      </c>
      <c r="B37" s="52"/>
      <c r="C37" s="40" t="s">
        <v>48</v>
      </c>
      <c r="D37" s="41">
        <f>D38</f>
        <v>357113</v>
      </c>
      <c r="E37" s="41">
        <f>E38</f>
        <v>0</v>
      </c>
      <c r="F37" s="41">
        <f>F38</f>
        <v>0</v>
      </c>
      <c r="G37" s="42">
        <f>G38</f>
        <v>357113</v>
      </c>
    </row>
    <row r="38" spans="1:7" x14ac:dyDescent="0.2">
      <c r="A38" s="55" t="s">
        <v>21</v>
      </c>
      <c r="B38" s="63"/>
      <c r="C38" s="57" t="s">
        <v>22</v>
      </c>
      <c r="D38" s="58">
        <f>D39</f>
        <v>357113</v>
      </c>
      <c r="E38" s="58">
        <f t="shared" ref="E38:G38" si="10">E39</f>
        <v>0</v>
      </c>
      <c r="F38" s="58">
        <f t="shared" si="10"/>
        <v>0</v>
      </c>
      <c r="G38" s="58">
        <f t="shared" si="10"/>
        <v>357113</v>
      </c>
    </row>
    <row r="39" spans="1:7" ht="13.15" thickBot="1" x14ac:dyDescent="0.25">
      <c r="A39" s="29" t="s">
        <v>27</v>
      </c>
      <c r="B39" s="51">
        <v>11</v>
      </c>
      <c r="C39" s="30" t="s">
        <v>28</v>
      </c>
      <c r="D39" s="31">
        <v>357113</v>
      </c>
      <c r="E39" s="31"/>
      <c r="F39" s="31"/>
      <c r="G39" s="31">
        <f>D39+E39+F39</f>
        <v>357113</v>
      </c>
    </row>
    <row r="40" spans="1:7" ht="22.85" thickBot="1" x14ac:dyDescent="0.25">
      <c r="A40" s="39" t="s">
        <v>49</v>
      </c>
      <c r="B40" s="52"/>
      <c r="C40" s="40" t="s">
        <v>50</v>
      </c>
      <c r="D40" s="41">
        <f>D41</f>
        <v>210000</v>
      </c>
      <c r="E40" s="41">
        <f>E41</f>
        <v>0</v>
      </c>
      <c r="F40" s="41">
        <f>F41</f>
        <v>0</v>
      </c>
      <c r="G40" s="42">
        <f>G41</f>
        <v>210000</v>
      </c>
    </row>
    <row r="41" spans="1:7" x14ac:dyDescent="0.2">
      <c r="A41" s="55" t="s">
        <v>21</v>
      </c>
      <c r="B41" s="63"/>
      <c r="C41" s="57" t="s">
        <v>22</v>
      </c>
      <c r="D41" s="58">
        <f>D42</f>
        <v>210000</v>
      </c>
      <c r="E41" s="58">
        <f t="shared" ref="E41:G41" si="11">E42</f>
        <v>0</v>
      </c>
      <c r="F41" s="58">
        <f t="shared" si="11"/>
        <v>0</v>
      </c>
      <c r="G41" s="58">
        <f t="shared" si="11"/>
        <v>210000</v>
      </c>
    </row>
    <row r="42" spans="1:7" ht="13.15" thickBot="1" x14ac:dyDescent="0.25">
      <c r="A42" s="29" t="s">
        <v>27</v>
      </c>
      <c r="B42" s="51">
        <v>11</v>
      </c>
      <c r="C42" s="30" t="s">
        <v>28</v>
      </c>
      <c r="D42" s="31">
        <v>210000</v>
      </c>
      <c r="E42" s="31"/>
      <c r="F42" s="31"/>
      <c r="G42" s="31">
        <f>D42+E42+F42</f>
        <v>210000</v>
      </c>
    </row>
    <row r="43" spans="1:7" ht="13.15" thickBot="1" x14ac:dyDescent="0.25">
      <c r="A43" s="39" t="s">
        <v>51</v>
      </c>
      <c r="B43" s="52"/>
      <c r="C43" s="40" t="s">
        <v>52</v>
      </c>
      <c r="D43" s="41">
        <f>D44</f>
        <v>450000</v>
      </c>
      <c r="E43" s="41">
        <f>E44</f>
        <v>0</v>
      </c>
      <c r="F43" s="41">
        <f>F44</f>
        <v>0</v>
      </c>
      <c r="G43" s="42">
        <f>G44</f>
        <v>450000</v>
      </c>
    </row>
    <row r="44" spans="1:7" x14ac:dyDescent="0.2">
      <c r="A44" s="55" t="s">
        <v>21</v>
      </c>
      <c r="B44" s="63"/>
      <c r="C44" s="57" t="s">
        <v>22</v>
      </c>
      <c r="D44" s="58">
        <f>D45</f>
        <v>450000</v>
      </c>
      <c r="E44" s="58">
        <f t="shared" ref="E44:G44" si="12">E45</f>
        <v>0</v>
      </c>
      <c r="F44" s="58">
        <f t="shared" si="12"/>
        <v>0</v>
      </c>
      <c r="G44" s="58">
        <f t="shared" si="12"/>
        <v>450000</v>
      </c>
    </row>
    <row r="45" spans="1:7" ht="13.15" thickBot="1" x14ac:dyDescent="0.25">
      <c r="A45" s="29" t="s">
        <v>27</v>
      </c>
      <c r="B45" s="51">
        <v>11</v>
      </c>
      <c r="C45" s="30" t="s">
        <v>28</v>
      </c>
      <c r="D45" s="31">
        <v>450000</v>
      </c>
      <c r="E45" s="31"/>
      <c r="F45" s="31"/>
      <c r="G45" s="31">
        <f>D45+E45+F45</f>
        <v>450000</v>
      </c>
    </row>
    <row r="46" spans="1:7" ht="13.15" thickBot="1" x14ac:dyDescent="0.25">
      <c r="A46" s="39" t="s">
        <v>53</v>
      </c>
      <c r="B46" s="52"/>
      <c r="C46" s="40" t="s">
        <v>54</v>
      </c>
      <c r="D46" s="41">
        <f>D47</f>
        <v>20000</v>
      </c>
      <c r="E46" s="41">
        <f>E47</f>
        <v>0</v>
      </c>
      <c r="F46" s="41">
        <f>F47</f>
        <v>0</v>
      </c>
      <c r="G46" s="42">
        <f>G47</f>
        <v>20000</v>
      </c>
    </row>
    <row r="47" spans="1:7" x14ac:dyDescent="0.2">
      <c r="A47" s="55" t="s">
        <v>21</v>
      </c>
      <c r="B47" s="63"/>
      <c r="C47" s="57" t="s">
        <v>22</v>
      </c>
      <c r="D47" s="58">
        <f>D48</f>
        <v>20000</v>
      </c>
      <c r="E47" s="58">
        <f t="shared" ref="E47:G47" si="13">E48</f>
        <v>0</v>
      </c>
      <c r="F47" s="58">
        <f t="shared" si="13"/>
        <v>0</v>
      </c>
      <c r="G47" s="58">
        <f t="shared" si="13"/>
        <v>20000</v>
      </c>
    </row>
    <row r="48" spans="1:7" ht="13.15" thickBot="1" x14ac:dyDescent="0.25">
      <c r="A48" s="29" t="s">
        <v>27</v>
      </c>
      <c r="B48" s="51">
        <v>11</v>
      </c>
      <c r="C48" s="30" t="s">
        <v>28</v>
      </c>
      <c r="D48" s="31">
        <v>20000</v>
      </c>
      <c r="E48" s="31"/>
      <c r="F48" s="31"/>
      <c r="G48" s="31">
        <f>D48+E48+F48</f>
        <v>20000</v>
      </c>
    </row>
    <row r="49" spans="1:7" ht="13.15" thickBot="1" x14ac:dyDescent="0.25">
      <c r="A49" s="39" t="s">
        <v>55</v>
      </c>
      <c r="B49" s="52"/>
      <c r="C49" s="40" t="s">
        <v>56</v>
      </c>
      <c r="D49" s="41">
        <f>D50</f>
        <v>617563</v>
      </c>
      <c r="E49" s="41">
        <f>E50</f>
        <v>0</v>
      </c>
      <c r="F49" s="41">
        <f>F50</f>
        <v>0</v>
      </c>
      <c r="G49" s="42">
        <f>G50</f>
        <v>617563</v>
      </c>
    </row>
    <row r="50" spans="1:7" x14ac:dyDescent="0.2">
      <c r="A50" s="55" t="s">
        <v>21</v>
      </c>
      <c r="B50" s="63"/>
      <c r="C50" s="57" t="s">
        <v>22</v>
      </c>
      <c r="D50" s="58">
        <f>D51+D52</f>
        <v>617563</v>
      </c>
      <c r="E50" s="58">
        <f t="shared" ref="E50:G50" si="14">E51+E52</f>
        <v>0</v>
      </c>
      <c r="F50" s="58">
        <f t="shared" si="14"/>
        <v>0</v>
      </c>
      <c r="G50" s="58">
        <f t="shared" si="14"/>
        <v>617563</v>
      </c>
    </row>
    <row r="51" spans="1:7" x14ac:dyDescent="0.2">
      <c r="A51" s="21" t="s">
        <v>23</v>
      </c>
      <c r="B51" s="50">
        <v>11</v>
      </c>
      <c r="C51" s="19" t="s">
        <v>24</v>
      </c>
      <c r="D51" s="20">
        <v>219563</v>
      </c>
      <c r="E51" s="20"/>
      <c r="F51" s="20"/>
      <c r="G51" s="20">
        <f t="shared" ref="G51:G52" si="15">D51+E51+F51</f>
        <v>219563</v>
      </c>
    </row>
    <row r="52" spans="1:7" ht="13.15" thickBot="1" x14ac:dyDescent="0.25">
      <c r="A52" s="29" t="s">
        <v>27</v>
      </c>
      <c r="B52" s="51">
        <v>11</v>
      </c>
      <c r="C52" s="30" t="s">
        <v>28</v>
      </c>
      <c r="D52" s="31">
        <v>398000</v>
      </c>
      <c r="E52" s="31"/>
      <c r="F52" s="31"/>
      <c r="G52" s="31">
        <f t="shared" si="15"/>
        <v>398000</v>
      </c>
    </row>
    <row r="53" spans="1:7" ht="22.85" thickBot="1" x14ac:dyDescent="0.25">
      <c r="A53" s="39" t="s">
        <v>57</v>
      </c>
      <c r="B53" s="52"/>
      <c r="C53" s="40" t="s">
        <v>58</v>
      </c>
      <c r="D53" s="41">
        <f>D54</f>
        <v>619297</v>
      </c>
      <c r="E53" s="41">
        <f>E54</f>
        <v>0</v>
      </c>
      <c r="F53" s="41">
        <f>F54</f>
        <v>0</v>
      </c>
      <c r="G53" s="42">
        <f>G54</f>
        <v>619297</v>
      </c>
    </row>
    <row r="54" spans="1:7" x14ac:dyDescent="0.2">
      <c r="A54" s="55" t="s">
        <v>21</v>
      </c>
      <c r="B54" s="63"/>
      <c r="C54" s="57" t="s">
        <v>22</v>
      </c>
      <c r="D54" s="58">
        <f>D55</f>
        <v>619297</v>
      </c>
      <c r="E54" s="58">
        <f t="shared" ref="E54:G54" si="16">E55</f>
        <v>0</v>
      </c>
      <c r="F54" s="58">
        <f t="shared" si="16"/>
        <v>0</v>
      </c>
      <c r="G54" s="58">
        <f t="shared" si="16"/>
        <v>619297</v>
      </c>
    </row>
    <row r="55" spans="1:7" ht="13.15" thickBot="1" x14ac:dyDescent="0.25">
      <c r="A55" s="29" t="s">
        <v>27</v>
      </c>
      <c r="B55" s="51">
        <v>11</v>
      </c>
      <c r="C55" s="30" t="s">
        <v>28</v>
      </c>
      <c r="D55" s="31">
        <v>619297</v>
      </c>
      <c r="E55" s="31"/>
      <c r="F55" s="31"/>
      <c r="G55" s="31">
        <f>D55+E55+F55</f>
        <v>619297</v>
      </c>
    </row>
    <row r="56" spans="1:7" ht="13.15" thickBot="1" x14ac:dyDescent="0.25">
      <c r="A56" s="39" t="s">
        <v>59</v>
      </c>
      <c r="B56" s="52"/>
      <c r="C56" s="40" t="s">
        <v>60</v>
      </c>
      <c r="D56" s="41">
        <f>D57+D59</f>
        <v>87703</v>
      </c>
      <c r="E56" s="41">
        <f>E57+E59</f>
        <v>0</v>
      </c>
      <c r="F56" s="41">
        <f>F57+F59</f>
        <v>0</v>
      </c>
      <c r="G56" s="42">
        <f>G57+G59</f>
        <v>87703</v>
      </c>
    </row>
    <row r="57" spans="1:7" x14ac:dyDescent="0.2">
      <c r="A57" s="55" t="s">
        <v>21</v>
      </c>
      <c r="B57" s="63"/>
      <c r="C57" s="57" t="s">
        <v>22</v>
      </c>
      <c r="D57" s="58">
        <f>D58</f>
        <v>49603</v>
      </c>
      <c r="E57" s="58">
        <f t="shared" ref="E57:G57" si="17">E58</f>
        <v>0</v>
      </c>
      <c r="F57" s="58">
        <f t="shared" si="17"/>
        <v>0</v>
      </c>
      <c r="G57" s="58">
        <f t="shared" si="17"/>
        <v>49603</v>
      </c>
    </row>
    <row r="58" spans="1:7" x14ac:dyDescent="0.2">
      <c r="A58" s="21" t="s">
        <v>27</v>
      </c>
      <c r="B58" s="50">
        <v>11</v>
      </c>
      <c r="C58" s="19" t="s">
        <v>28</v>
      </c>
      <c r="D58" s="20">
        <v>49603</v>
      </c>
      <c r="E58" s="20">
        <v>0</v>
      </c>
      <c r="F58" s="20"/>
      <c r="G58" s="20">
        <f>D58+E58+F58</f>
        <v>49603</v>
      </c>
    </row>
    <row r="59" spans="1:7" ht="22.15" x14ac:dyDescent="0.2">
      <c r="A59" s="59" t="s">
        <v>36</v>
      </c>
      <c r="B59" s="60"/>
      <c r="C59" s="61" t="s">
        <v>37</v>
      </c>
      <c r="D59" s="62">
        <f>D60</f>
        <v>38100</v>
      </c>
      <c r="E59" s="62">
        <f t="shared" ref="E59:G59" si="18">E60</f>
        <v>0</v>
      </c>
      <c r="F59" s="62">
        <f t="shared" si="18"/>
        <v>0</v>
      </c>
      <c r="G59" s="62">
        <f t="shared" si="18"/>
        <v>38100</v>
      </c>
    </row>
    <row r="60" spans="1:7" ht="13.15" thickBot="1" x14ac:dyDescent="0.25">
      <c r="A60" s="29" t="s">
        <v>61</v>
      </c>
      <c r="B60" s="51">
        <v>11</v>
      </c>
      <c r="C60" s="30" t="s">
        <v>38</v>
      </c>
      <c r="D60" s="31">
        <v>38100</v>
      </c>
      <c r="E60" s="31">
        <v>0</v>
      </c>
      <c r="F60" s="31"/>
      <c r="G60" s="31">
        <f>D60+E60+F60</f>
        <v>38100</v>
      </c>
    </row>
    <row r="61" spans="1:7" ht="13.15" thickBot="1" x14ac:dyDescent="0.25">
      <c r="A61" s="39" t="s">
        <v>62</v>
      </c>
      <c r="B61" s="52"/>
      <c r="C61" s="40" t="s">
        <v>63</v>
      </c>
      <c r="D61" s="41">
        <f>D62</f>
        <v>20000</v>
      </c>
      <c r="E61" s="41">
        <f>E62</f>
        <v>0</v>
      </c>
      <c r="F61" s="41">
        <f>F62</f>
        <v>0</v>
      </c>
      <c r="G61" s="42">
        <f>G62</f>
        <v>20000</v>
      </c>
    </row>
    <row r="62" spans="1:7" x14ac:dyDescent="0.2">
      <c r="A62" s="55" t="s">
        <v>21</v>
      </c>
      <c r="B62" s="63"/>
      <c r="C62" s="57" t="s">
        <v>22</v>
      </c>
      <c r="D62" s="58">
        <f>D63</f>
        <v>20000</v>
      </c>
      <c r="E62" s="58">
        <f t="shared" ref="E62:G62" si="19">E63</f>
        <v>0</v>
      </c>
      <c r="F62" s="58">
        <f t="shared" si="19"/>
        <v>0</v>
      </c>
      <c r="G62" s="58">
        <f t="shared" si="19"/>
        <v>20000</v>
      </c>
    </row>
    <row r="63" spans="1:7" ht="13.15" thickBot="1" x14ac:dyDescent="0.25">
      <c r="A63" s="29" t="s">
        <v>27</v>
      </c>
      <c r="B63" s="51">
        <v>11</v>
      </c>
      <c r="C63" s="30" t="s">
        <v>28</v>
      </c>
      <c r="D63" s="31">
        <v>20000</v>
      </c>
      <c r="E63" s="31"/>
      <c r="F63" s="31"/>
      <c r="G63" s="31">
        <f>D63+E63+F63</f>
        <v>20000</v>
      </c>
    </row>
    <row r="64" spans="1:7" ht="13.15" thickBot="1" x14ac:dyDescent="0.25">
      <c r="A64" s="39" t="s">
        <v>64</v>
      </c>
      <c r="B64" s="52"/>
      <c r="C64" s="40" t="s">
        <v>65</v>
      </c>
      <c r="D64" s="41">
        <f>D65</f>
        <v>45000</v>
      </c>
      <c r="E64" s="41">
        <f>E65</f>
        <v>0</v>
      </c>
      <c r="F64" s="41">
        <f>F65</f>
        <v>0</v>
      </c>
      <c r="G64" s="42">
        <f>G65</f>
        <v>45000</v>
      </c>
    </row>
    <row r="65" spans="1:7" x14ac:dyDescent="0.2">
      <c r="A65" s="55" t="s">
        <v>21</v>
      </c>
      <c r="B65" s="63"/>
      <c r="C65" s="57" t="s">
        <v>22</v>
      </c>
      <c r="D65" s="58">
        <f>D66</f>
        <v>45000</v>
      </c>
      <c r="E65" s="58">
        <f t="shared" ref="E65:G65" si="20">E66</f>
        <v>0</v>
      </c>
      <c r="F65" s="58">
        <f t="shared" si="20"/>
        <v>0</v>
      </c>
      <c r="G65" s="58">
        <f t="shared" si="20"/>
        <v>45000</v>
      </c>
    </row>
    <row r="66" spans="1:7" ht="13.15" thickBot="1" x14ac:dyDescent="0.25">
      <c r="A66" s="29" t="s">
        <v>27</v>
      </c>
      <c r="B66" s="51">
        <v>11</v>
      </c>
      <c r="C66" s="30" t="s">
        <v>28</v>
      </c>
      <c r="D66" s="31">
        <v>45000</v>
      </c>
      <c r="E66" s="31"/>
      <c r="F66" s="31"/>
      <c r="G66" s="31">
        <f>D66+E66+F66</f>
        <v>45000</v>
      </c>
    </row>
    <row r="67" spans="1:7" ht="13.15" thickBot="1" x14ac:dyDescent="0.25">
      <c r="A67" s="39" t="s">
        <v>91</v>
      </c>
      <c r="B67" s="52"/>
      <c r="C67" s="40" t="s">
        <v>66</v>
      </c>
      <c r="D67" s="41">
        <f>D68</f>
        <v>340000</v>
      </c>
      <c r="E67" s="41">
        <f>E68</f>
        <v>0</v>
      </c>
      <c r="F67" s="41">
        <f>F68</f>
        <v>0</v>
      </c>
      <c r="G67" s="42">
        <f>G68</f>
        <v>340000</v>
      </c>
    </row>
    <row r="68" spans="1:7" x14ac:dyDescent="0.2">
      <c r="A68" s="55" t="s">
        <v>21</v>
      </c>
      <c r="B68" s="63"/>
      <c r="C68" s="57" t="s">
        <v>22</v>
      </c>
      <c r="D68" s="58">
        <f>D69</f>
        <v>340000</v>
      </c>
      <c r="E68" s="58">
        <f t="shared" ref="E68:G68" si="21">E69</f>
        <v>0</v>
      </c>
      <c r="F68" s="58">
        <f t="shared" si="21"/>
        <v>0</v>
      </c>
      <c r="G68" s="58">
        <f t="shared" si="21"/>
        <v>340000</v>
      </c>
    </row>
    <row r="69" spans="1:7" ht="13.15" thickBot="1" x14ac:dyDescent="0.25">
      <c r="A69" s="29">
        <v>323</v>
      </c>
      <c r="B69" s="51">
        <v>11</v>
      </c>
      <c r="C69" s="30" t="s">
        <v>28</v>
      </c>
      <c r="D69" s="31">
        <v>340000</v>
      </c>
      <c r="E69" s="31">
        <v>0</v>
      </c>
      <c r="F69" s="31"/>
      <c r="G69" s="31">
        <f>D69+E69+F69</f>
        <v>340000</v>
      </c>
    </row>
    <row r="70" spans="1:7" ht="13.15" thickBot="1" x14ac:dyDescent="0.25">
      <c r="A70" s="39" t="s">
        <v>90</v>
      </c>
      <c r="B70" s="52"/>
      <c r="C70" s="40" t="s">
        <v>92</v>
      </c>
      <c r="D70" s="41">
        <f>D71</f>
        <v>48500</v>
      </c>
      <c r="E70" s="41">
        <f>E71</f>
        <v>0</v>
      </c>
      <c r="F70" s="41">
        <f>F71</f>
        <v>0</v>
      </c>
      <c r="G70" s="42">
        <f>G71</f>
        <v>48500</v>
      </c>
    </row>
    <row r="71" spans="1:7" x14ac:dyDescent="0.2">
      <c r="A71" s="55" t="s">
        <v>21</v>
      </c>
      <c r="B71" s="63"/>
      <c r="C71" s="57" t="s">
        <v>22</v>
      </c>
      <c r="D71" s="58">
        <f>D72</f>
        <v>48500</v>
      </c>
      <c r="E71" s="58">
        <f t="shared" ref="E71:G71" si="22">E72</f>
        <v>0</v>
      </c>
      <c r="F71" s="58">
        <f t="shared" si="22"/>
        <v>0</v>
      </c>
      <c r="G71" s="58">
        <f t="shared" si="22"/>
        <v>48500</v>
      </c>
    </row>
    <row r="72" spans="1:7" ht="13.15" thickBot="1" x14ac:dyDescent="0.25">
      <c r="A72" s="29">
        <v>323</v>
      </c>
      <c r="B72" s="51">
        <v>11</v>
      </c>
      <c r="C72" s="30" t="s">
        <v>28</v>
      </c>
      <c r="D72" s="31">
        <v>48500</v>
      </c>
      <c r="E72" s="31">
        <v>0</v>
      </c>
      <c r="F72" s="31">
        <v>0</v>
      </c>
      <c r="G72" s="31">
        <f>D72+E72+F72</f>
        <v>48500</v>
      </c>
    </row>
    <row r="73" spans="1:7" ht="13.15" thickBot="1" x14ac:dyDescent="0.25">
      <c r="A73" s="39" t="s">
        <v>67</v>
      </c>
      <c r="B73" s="52"/>
      <c r="C73" s="40" t="s">
        <v>68</v>
      </c>
      <c r="D73" s="41">
        <f>D74+D76+D78+D81</f>
        <v>5684453</v>
      </c>
      <c r="E73" s="41">
        <f t="shared" ref="E73:G73" si="23">E74+E76+E78+E81</f>
        <v>0</v>
      </c>
      <c r="F73" s="41">
        <f t="shared" si="23"/>
        <v>-256346</v>
      </c>
      <c r="G73" s="42">
        <f t="shared" si="23"/>
        <v>5428107</v>
      </c>
    </row>
    <row r="74" spans="1:7" x14ac:dyDescent="0.2">
      <c r="A74" s="55" t="s">
        <v>21</v>
      </c>
      <c r="B74" s="63"/>
      <c r="C74" s="57" t="s">
        <v>22</v>
      </c>
      <c r="D74" s="58">
        <f>D75</f>
        <v>4489709</v>
      </c>
      <c r="E74" s="58">
        <f t="shared" ref="E74:G74" si="24">E75</f>
        <v>0</v>
      </c>
      <c r="F74" s="58">
        <f t="shared" si="24"/>
        <v>-204860</v>
      </c>
      <c r="G74" s="58">
        <f t="shared" si="24"/>
        <v>4284849</v>
      </c>
    </row>
    <row r="75" spans="1:7" x14ac:dyDescent="0.2">
      <c r="A75" s="21" t="s">
        <v>27</v>
      </c>
      <c r="B75" s="50">
        <v>11</v>
      </c>
      <c r="C75" s="19" t="s">
        <v>28</v>
      </c>
      <c r="D75" s="20">
        <v>4489709</v>
      </c>
      <c r="E75" s="20">
        <v>0</v>
      </c>
      <c r="F75" s="20">
        <v>-204860</v>
      </c>
      <c r="G75" s="20">
        <f>D75+E75+F75</f>
        <v>4284849</v>
      </c>
    </row>
    <row r="76" spans="1:7" x14ac:dyDescent="0.2">
      <c r="A76" s="59" t="s">
        <v>69</v>
      </c>
      <c r="B76" s="60"/>
      <c r="C76" s="61" t="s">
        <v>70</v>
      </c>
      <c r="D76" s="62">
        <f>D77</f>
        <v>102500</v>
      </c>
      <c r="E76" s="62">
        <f t="shared" ref="E76:G76" si="25">E77</f>
        <v>0</v>
      </c>
      <c r="F76" s="62">
        <f t="shared" si="25"/>
        <v>-5125</v>
      </c>
      <c r="G76" s="62">
        <f t="shared" si="25"/>
        <v>97375</v>
      </c>
    </row>
    <row r="77" spans="1:7" x14ac:dyDescent="0.2">
      <c r="A77" s="21" t="s">
        <v>71</v>
      </c>
      <c r="B77" s="50">
        <v>11</v>
      </c>
      <c r="C77" s="19" t="s">
        <v>72</v>
      </c>
      <c r="D77" s="20">
        <v>102500</v>
      </c>
      <c r="E77" s="20"/>
      <c r="F77" s="20">
        <v>-5125</v>
      </c>
      <c r="G77" s="20">
        <f>D77+E77+F77</f>
        <v>97375</v>
      </c>
    </row>
    <row r="78" spans="1:7" x14ac:dyDescent="0.2">
      <c r="A78" s="59" t="s">
        <v>39</v>
      </c>
      <c r="B78" s="60"/>
      <c r="C78" s="61" t="s">
        <v>40</v>
      </c>
      <c r="D78" s="62">
        <f>D79+D80</f>
        <v>852244</v>
      </c>
      <c r="E78" s="62">
        <f t="shared" ref="E78:G78" si="26">E79+E80</f>
        <v>0</v>
      </c>
      <c r="F78" s="62">
        <f t="shared" si="26"/>
        <v>-40611</v>
      </c>
      <c r="G78" s="62">
        <f t="shared" si="26"/>
        <v>811633</v>
      </c>
    </row>
    <row r="79" spans="1:7" x14ac:dyDescent="0.2">
      <c r="A79" s="21" t="s">
        <v>41</v>
      </c>
      <c r="B79" s="50">
        <v>11</v>
      </c>
      <c r="C79" s="19" t="s">
        <v>42</v>
      </c>
      <c r="D79" s="20">
        <v>439845</v>
      </c>
      <c r="E79" s="20"/>
      <c r="F79" s="20">
        <v>-19992</v>
      </c>
      <c r="G79" s="20">
        <f t="shared" ref="G79:G80" si="27">D79+E79+F79</f>
        <v>419853</v>
      </c>
    </row>
    <row r="80" spans="1:7" x14ac:dyDescent="0.2">
      <c r="A80" s="21" t="s">
        <v>73</v>
      </c>
      <c r="B80" s="50">
        <v>11</v>
      </c>
      <c r="C80" s="19" t="s">
        <v>74</v>
      </c>
      <c r="D80" s="20">
        <v>412399</v>
      </c>
      <c r="E80" s="20"/>
      <c r="F80" s="20">
        <v>-20619</v>
      </c>
      <c r="G80" s="20">
        <f t="shared" si="27"/>
        <v>391780</v>
      </c>
    </row>
    <row r="81" spans="1:7" x14ac:dyDescent="0.2">
      <c r="A81" s="59">
        <v>45</v>
      </c>
      <c r="B81" s="60"/>
      <c r="C81" s="61" t="s">
        <v>106</v>
      </c>
      <c r="D81" s="62">
        <f>D82</f>
        <v>240000</v>
      </c>
      <c r="E81" s="62">
        <f t="shared" ref="E81:G81" si="28">E82</f>
        <v>0</v>
      </c>
      <c r="F81" s="62">
        <f t="shared" si="28"/>
        <v>-5750</v>
      </c>
      <c r="G81" s="62">
        <f t="shared" si="28"/>
        <v>234250</v>
      </c>
    </row>
    <row r="82" spans="1:7" ht="13.15" thickBot="1" x14ac:dyDescent="0.25">
      <c r="A82" s="21">
        <v>454</v>
      </c>
      <c r="B82" s="50">
        <v>11</v>
      </c>
      <c r="C82" s="19" t="s">
        <v>107</v>
      </c>
      <c r="D82" s="20">
        <v>240000</v>
      </c>
      <c r="E82" s="20"/>
      <c r="F82" s="20">
        <v>-5750</v>
      </c>
      <c r="G82" s="20">
        <f>D82+E82+F82</f>
        <v>234250</v>
      </c>
    </row>
    <row r="83" spans="1:7" ht="13.15" thickBot="1" x14ac:dyDescent="0.25">
      <c r="A83" s="39" t="s">
        <v>75</v>
      </c>
      <c r="B83" s="52"/>
      <c r="C83" s="40" t="s">
        <v>76</v>
      </c>
      <c r="D83" s="41">
        <f>D84</f>
        <v>1151045</v>
      </c>
      <c r="E83" s="41">
        <f>E84</f>
        <v>0</v>
      </c>
      <c r="F83" s="41">
        <f>F84</f>
        <v>0</v>
      </c>
      <c r="G83" s="42">
        <f>G84</f>
        <v>1151045</v>
      </c>
    </row>
    <row r="84" spans="1:7" x14ac:dyDescent="0.2">
      <c r="A84" s="55" t="s">
        <v>21</v>
      </c>
      <c r="B84" s="63"/>
      <c r="C84" s="57" t="s">
        <v>22</v>
      </c>
      <c r="D84" s="58">
        <f>D85+D86</f>
        <v>1151045</v>
      </c>
      <c r="E84" s="58">
        <f t="shared" ref="E84:G84" si="29">E85+E86</f>
        <v>0</v>
      </c>
      <c r="F84" s="58">
        <f t="shared" si="29"/>
        <v>0</v>
      </c>
      <c r="G84" s="58">
        <f t="shared" si="29"/>
        <v>1151045</v>
      </c>
    </row>
    <row r="85" spans="1:7" x14ac:dyDescent="0.2">
      <c r="A85" s="21" t="s">
        <v>27</v>
      </c>
      <c r="B85" s="50">
        <v>12</v>
      </c>
      <c r="C85" s="19" t="s">
        <v>28</v>
      </c>
      <c r="D85" s="20">
        <v>97941</v>
      </c>
      <c r="E85" s="20">
        <v>0</v>
      </c>
      <c r="F85" s="20"/>
      <c r="G85" s="20">
        <f t="shared" ref="G85:G86" si="30">D85+E85+F85</f>
        <v>97941</v>
      </c>
    </row>
    <row r="86" spans="1:7" ht="13.15" thickBot="1" x14ac:dyDescent="0.25">
      <c r="A86" s="29" t="s">
        <v>27</v>
      </c>
      <c r="B86" s="51">
        <v>51</v>
      </c>
      <c r="C86" s="30" t="s">
        <v>28</v>
      </c>
      <c r="D86" s="31">
        <v>1053104</v>
      </c>
      <c r="E86" s="31">
        <v>0</v>
      </c>
      <c r="F86" s="31">
        <v>0</v>
      </c>
      <c r="G86" s="31">
        <f t="shared" si="30"/>
        <v>1053104</v>
      </c>
    </row>
    <row r="87" spans="1:7" ht="22.85" thickBot="1" x14ac:dyDescent="0.25">
      <c r="A87" s="43" t="s">
        <v>77</v>
      </c>
      <c r="B87" s="52"/>
      <c r="C87" s="40" t="s">
        <v>78</v>
      </c>
      <c r="D87" s="41">
        <v>3000</v>
      </c>
      <c r="E87" s="41">
        <f t="shared" ref="E87:G88" si="31">E88</f>
        <v>0</v>
      </c>
      <c r="F87" s="41">
        <f t="shared" si="31"/>
        <v>0</v>
      </c>
      <c r="G87" s="42">
        <f t="shared" si="31"/>
        <v>3000</v>
      </c>
    </row>
    <row r="88" spans="1:7" x14ac:dyDescent="0.2">
      <c r="A88" s="55" t="s">
        <v>32</v>
      </c>
      <c r="B88" s="63"/>
      <c r="C88" s="57" t="s">
        <v>33</v>
      </c>
      <c r="D88" s="58">
        <f>D89</f>
        <v>3000</v>
      </c>
      <c r="E88" s="58">
        <f t="shared" si="31"/>
        <v>0</v>
      </c>
      <c r="F88" s="58">
        <f t="shared" si="31"/>
        <v>0</v>
      </c>
      <c r="G88" s="58">
        <f t="shared" si="31"/>
        <v>3000</v>
      </c>
    </row>
    <row r="89" spans="1:7" ht="13.15" thickBot="1" x14ac:dyDescent="0.25">
      <c r="A89" s="29" t="s">
        <v>34</v>
      </c>
      <c r="B89" s="51">
        <v>53</v>
      </c>
      <c r="C89" s="30" t="s">
        <v>35</v>
      </c>
      <c r="D89" s="31">
        <v>3000</v>
      </c>
      <c r="E89" s="31"/>
      <c r="F89" s="31"/>
      <c r="G89" s="31">
        <f>D89+E89+F89</f>
        <v>3000</v>
      </c>
    </row>
    <row r="90" spans="1:7" ht="33.950000000000003" thickBot="1" x14ac:dyDescent="0.25">
      <c r="A90" s="43" t="s">
        <v>79</v>
      </c>
      <c r="B90" s="52"/>
      <c r="C90" s="40" t="s">
        <v>80</v>
      </c>
      <c r="D90" s="41">
        <f>+D91</f>
        <v>300</v>
      </c>
      <c r="E90" s="41">
        <f>+E91</f>
        <v>0</v>
      </c>
      <c r="F90" s="41">
        <f>+F91</f>
        <v>0</v>
      </c>
      <c r="G90" s="42">
        <f>+G91</f>
        <v>300</v>
      </c>
    </row>
    <row r="91" spans="1:7" x14ac:dyDescent="0.2">
      <c r="A91" s="55" t="s">
        <v>32</v>
      </c>
      <c r="B91" s="63"/>
      <c r="C91" s="57" t="s">
        <v>33</v>
      </c>
      <c r="D91" s="58">
        <f>D92</f>
        <v>300</v>
      </c>
      <c r="E91" s="58">
        <f t="shared" ref="E91:G91" si="32">E92</f>
        <v>0</v>
      </c>
      <c r="F91" s="58">
        <f t="shared" si="32"/>
        <v>0</v>
      </c>
      <c r="G91" s="58">
        <f t="shared" si="32"/>
        <v>300</v>
      </c>
    </row>
    <row r="92" spans="1:7" ht="13.15" thickBot="1" x14ac:dyDescent="0.25">
      <c r="A92" s="29" t="s">
        <v>34</v>
      </c>
      <c r="B92" s="51">
        <v>53</v>
      </c>
      <c r="C92" s="30" t="s">
        <v>35</v>
      </c>
      <c r="D92" s="31">
        <v>300</v>
      </c>
      <c r="E92" s="31">
        <v>0</v>
      </c>
      <c r="F92" s="31">
        <v>0</v>
      </c>
      <c r="G92" s="31">
        <f>D92+E92+F92</f>
        <v>300</v>
      </c>
    </row>
    <row r="93" spans="1:7" ht="22.85" thickBot="1" x14ac:dyDescent="0.25">
      <c r="A93" s="43" t="s">
        <v>81</v>
      </c>
      <c r="B93" s="52"/>
      <c r="C93" s="40" t="s">
        <v>82</v>
      </c>
      <c r="D93" s="41">
        <f>D94+D99+D109+D112+D114</f>
        <v>9782002</v>
      </c>
      <c r="E93" s="41">
        <f t="shared" ref="E93:G93" si="33">E94+E99+E109+E112+E114</f>
        <v>0</v>
      </c>
      <c r="F93" s="41">
        <f t="shared" si="33"/>
        <v>0</v>
      </c>
      <c r="G93" s="41">
        <f t="shared" si="33"/>
        <v>9782002</v>
      </c>
    </row>
    <row r="94" spans="1:7" x14ac:dyDescent="0.2">
      <c r="A94" s="55" t="s">
        <v>13</v>
      </c>
      <c r="B94" s="63"/>
      <c r="C94" s="57" t="s">
        <v>14</v>
      </c>
      <c r="D94" s="58">
        <f>SUM(D95:D98)</f>
        <v>1665654</v>
      </c>
      <c r="E94" s="58">
        <f t="shared" ref="E94:G94" si="34">SUM(E95:E98)</f>
        <v>0</v>
      </c>
      <c r="F94" s="58">
        <f t="shared" si="34"/>
        <v>0</v>
      </c>
      <c r="G94" s="58">
        <f t="shared" si="34"/>
        <v>1665654</v>
      </c>
    </row>
    <row r="95" spans="1:7" x14ac:dyDescent="0.2">
      <c r="A95" s="21" t="s">
        <v>15</v>
      </c>
      <c r="B95" s="50" t="s">
        <v>83</v>
      </c>
      <c r="C95" s="19" t="s">
        <v>16</v>
      </c>
      <c r="D95" s="20">
        <v>1348265</v>
      </c>
      <c r="E95" s="20"/>
      <c r="F95" s="20"/>
      <c r="G95" s="20">
        <f t="shared" ref="G95:G98" si="35">D95+E95+F95</f>
        <v>1348265</v>
      </c>
    </row>
    <row r="96" spans="1:7" x14ac:dyDescent="0.2">
      <c r="A96" s="21">
        <v>311</v>
      </c>
      <c r="B96" s="50">
        <v>53</v>
      </c>
      <c r="C96" s="19" t="s">
        <v>16</v>
      </c>
      <c r="D96" s="20">
        <v>72941</v>
      </c>
      <c r="E96" s="20"/>
      <c r="F96" s="20"/>
      <c r="G96" s="20">
        <f t="shared" si="35"/>
        <v>72941</v>
      </c>
    </row>
    <row r="97" spans="1:7" x14ac:dyDescent="0.2">
      <c r="A97" s="21" t="s">
        <v>19</v>
      </c>
      <c r="B97" s="50" t="s">
        <v>83</v>
      </c>
      <c r="C97" s="19" t="s">
        <v>20</v>
      </c>
      <c r="D97" s="20">
        <v>231902</v>
      </c>
      <c r="E97" s="20"/>
      <c r="F97" s="20"/>
      <c r="G97" s="20">
        <f t="shared" si="35"/>
        <v>231902</v>
      </c>
    </row>
    <row r="98" spans="1:7" x14ac:dyDescent="0.2">
      <c r="A98" s="21">
        <v>313</v>
      </c>
      <c r="B98" s="50">
        <v>53</v>
      </c>
      <c r="C98" s="19" t="s">
        <v>20</v>
      </c>
      <c r="D98" s="20">
        <v>12546</v>
      </c>
      <c r="E98" s="20"/>
      <c r="F98" s="20"/>
      <c r="G98" s="20">
        <f t="shared" si="35"/>
        <v>12546</v>
      </c>
    </row>
    <row r="99" spans="1:7" x14ac:dyDescent="0.2">
      <c r="A99" s="59" t="s">
        <v>21</v>
      </c>
      <c r="B99" s="60"/>
      <c r="C99" s="61" t="s">
        <v>22</v>
      </c>
      <c r="D99" s="62">
        <f>SUM(D100:D108)</f>
        <v>7920607</v>
      </c>
      <c r="E99" s="62">
        <f>SUM(E100:E108)</f>
        <v>0</v>
      </c>
      <c r="F99" s="62">
        <f>SUM(F100:F108)</f>
        <v>0</v>
      </c>
      <c r="G99" s="62">
        <f>SUM(G100:G108)</f>
        <v>7920607</v>
      </c>
    </row>
    <row r="100" spans="1:7" x14ac:dyDescent="0.2">
      <c r="A100" s="21" t="s">
        <v>23</v>
      </c>
      <c r="B100" s="50">
        <v>53</v>
      </c>
      <c r="C100" s="19" t="s">
        <v>24</v>
      </c>
      <c r="D100" s="20">
        <v>24538</v>
      </c>
      <c r="E100" s="20"/>
      <c r="F100" s="20"/>
      <c r="G100" s="20">
        <f t="shared" ref="G100:G108" si="36">D100+E100+F100</f>
        <v>24538</v>
      </c>
    </row>
    <row r="101" spans="1:7" x14ac:dyDescent="0.2">
      <c r="A101" s="21" t="s">
        <v>23</v>
      </c>
      <c r="B101" s="50" t="s">
        <v>83</v>
      </c>
      <c r="C101" s="19" t="s">
        <v>24</v>
      </c>
      <c r="D101" s="20">
        <v>628979</v>
      </c>
      <c r="E101" s="20"/>
      <c r="F101" s="20"/>
      <c r="G101" s="20">
        <f t="shared" si="36"/>
        <v>628979</v>
      </c>
    </row>
    <row r="102" spans="1:7" x14ac:dyDescent="0.2">
      <c r="A102" s="21">
        <v>322</v>
      </c>
      <c r="B102" s="50">
        <v>559</v>
      </c>
      <c r="C102" s="19" t="s">
        <v>26</v>
      </c>
      <c r="D102" s="20">
        <v>2679</v>
      </c>
      <c r="E102" s="20"/>
      <c r="F102" s="20"/>
      <c r="G102" s="20">
        <f t="shared" si="36"/>
        <v>2679</v>
      </c>
    </row>
    <row r="103" spans="1:7" x14ac:dyDescent="0.2">
      <c r="A103" s="21" t="s">
        <v>27</v>
      </c>
      <c r="B103" s="50">
        <v>53</v>
      </c>
      <c r="C103" s="19" t="s">
        <v>28</v>
      </c>
      <c r="D103" s="20">
        <v>1622838</v>
      </c>
      <c r="E103" s="20"/>
      <c r="F103" s="20"/>
      <c r="G103" s="20">
        <f t="shared" si="36"/>
        <v>1622838</v>
      </c>
    </row>
    <row r="104" spans="1:7" x14ac:dyDescent="0.2">
      <c r="A104" s="21" t="s">
        <v>27</v>
      </c>
      <c r="B104" s="50" t="s">
        <v>83</v>
      </c>
      <c r="C104" s="19" t="s">
        <v>28</v>
      </c>
      <c r="D104" s="20">
        <v>5615165</v>
      </c>
      <c r="E104" s="20"/>
      <c r="F104" s="20"/>
      <c r="G104" s="20">
        <f t="shared" si="36"/>
        <v>5615165</v>
      </c>
    </row>
    <row r="105" spans="1:7" x14ac:dyDescent="0.2">
      <c r="A105" s="21" t="s">
        <v>84</v>
      </c>
      <c r="B105" s="50" t="s">
        <v>83</v>
      </c>
      <c r="C105" s="19" t="s">
        <v>29</v>
      </c>
      <c r="D105" s="20">
        <v>20877</v>
      </c>
      <c r="E105" s="20"/>
      <c r="F105" s="20"/>
      <c r="G105" s="20">
        <f t="shared" si="36"/>
        <v>20877</v>
      </c>
    </row>
    <row r="106" spans="1:7" x14ac:dyDescent="0.2">
      <c r="A106" s="21">
        <v>324</v>
      </c>
      <c r="B106" s="50">
        <v>53</v>
      </c>
      <c r="C106" s="19" t="s">
        <v>29</v>
      </c>
      <c r="D106" s="20">
        <v>78</v>
      </c>
      <c r="E106" s="20"/>
      <c r="F106" s="20"/>
      <c r="G106" s="20">
        <f t="shared" si="36"/>
        <v>78</v>
      </c>
    </row>
    <row r="107" spans="1:7" x14ac:dyDescent="0.2">
      <c r="A107" s="21" t="s">
        <v>30</v>
      </c>
      <c r="B107" s="50" t="s">
        <v>83</v>
      </c>
      <c r="C107" s="19" t="s">
        <v>31</v>
      </c>
      <c r="D107" s="20">
        <v>3895</v>
      </c>
      <c r="E107" s="20"/>
      <c r="F107" s="20"/>
      <c r="G107" s="20">
        <f t="shared" si="36"/>
        <v>3895</v>
      </c>
    </row>
    <row r="108" spans="1:7" x14ac:dyDescent="0.2">
      <c r="A108" s="21">
        <v>329</v>
      </c>
      <c r="B108" s="50">
        <v>53</v>
      </c>
      <c r="C108" s="19" t="s">
        <v>31</v>
      </c>
      <c r="D108" s="20">
        <v>1558</v>
      </c>
      <c r="E108" s="20"/>
      <c r="F108" s="20"/>
      <c r="G108" s="20">
        <f t="shared" si="36"/>
        <v>1558</v>
      </c>
    </row>
    <row r="109" spans="1:7" x14ac:dyDescent="0.2">
      <c r="A109" s="59" t="s">
        <v>32</v>
      </c>
      <c r="B109" s="60"/>
      <c r="C109" s="61" t="s">
        <v>33</v>
      </c>
      <c r="D109" s="62">
        <f>D110+D111</f>
        <v>49192</v>
      </c>
      <c r="E109" s="62">
        <f t="shared" ref="E109:G109" si="37">E110+E111</f>
        <v>0</v>
      </c>
      <c r="F109" s="62">
        <f t="shared" si="37"/>
        <v>0</v>
      </c>
      <c r="G109" s="62">
        <f t="shared" si="37"/>
        <v>49192</v>
      </c>
    </row>
    <row r="110" spans="1:7" x14ac:dyDescent="0.2">
      <c r="A110" s="21" t="s">
        <v>34</v>
      </c>
      <c r="B110" s="50">
        <v>53</v>
      </c>
      <c r="C110" s="19" t="s">
        <v>35</v>
      </c>
      <c r="D110" s="20">
        <v>3243</v>
      </c>
      <c r="E110" s="20"/>
      <c r="F110" s="20"/>
      <c r="G110" s="20">
        <f t="shared" ref="G110:G111" si="38">D110+E110+F110</f>
        <v>3243</v>
      </c>
    </row>
    <row r="111" spans="1:7" x14ac:dyDescent="0.2">
      <c r="A111" s="21" t="s">
        <v>34</v>
      </c>
      <c r="B111" s="50" t="s">
        <v>83</v>
      </c>
      <c r="C111" s="19" t="s">
        <v>35</v>
      </c>
      <c r="D111" s="20">
        <v>45949</v>
      </c>
      <c r="E111" s="20"/>
      <c r="F111" s="20"/>
      <c r="G111" s="20">
        <f t="shared" si="38"/>
        <v>45949</v>
      </c>
    </row>
    <row r="112" spans="1:7" x14ac:dyDescent="0.2">
      <c r="A112" s="64">
        <v>36</v>
      </c>
      <c r="B112" s="60"/>
      <c r="C112" s="61" t="s">
        <v>87</v>
      </c>
      <c r="D112" s="62">
        <f>D113</f>
        <v>779</v>
      </c>
      <c r="E112" s="62">
        <f t="shared" ref="E112:G112" si="39">E113</f>
        <v>0</v>
      </c>
      <c r="F112" s="62">
        <f t="shared" si="39"/>
        <v>0</v>
      </c>
      <c r="G112" s="62">
        <f t="shared" si="39"/>
        <v>779</v>
      </c>
    </row>
    <row r="113" spans="1:7" x14ac:dyDescent="0.2">
      <c r="A113" s="21">
        <v>368</v>
      </c>
      <c r="B113" s="50">
        <v>53</v>
      </c>
      <c r="C113" s="19" t="s">
        <v>88</v>
      </c>
      <c r="D113" s="20">
        <v>779</v>
      </c>
      <c r="E113" s="20">
        <v>0</v>
      </c>
      <c r="F113" s="20">
        <v>0</v>
      </c>
      <c r="G113" s="20">
        <f>D113+E113+F113</f>
        <v>779</v>
      </c>
    </row>
    <row r="114" spans="1:7" x14ac:dyDescent="0.2">
      <c r="A114" s="59" t="s">
        <v>39</v>
      </c>
      <c r="B114" s="60"/>
      <c r="C114" s="61" t="s">
        <v>40</v>
      </c>
      <c r="D114" s="62">
        <f>D115+D116+D117</f>
        <v>145770</v>
      </c>
      <c r="E114" s="62">
        <f t="shared" ref="E114:G114" si="40">E115+E116+E117</f>
        <v>0</v>
      </c>
      <c r="F114" s="62">
        <f t="shared" si="40"/>
        <v>0</v>
      </c>
      <c r="G114" s="62">
        <f t="shared" si="40"/>
        <v>145770</v>
      </c>
    </row>
    <row r="115" spans="1:7" x14ac:dyDescent="0.2">
      <c r="A115" s="21" t="s">
        <v>41</v>
      </c>
      <c r="B115" s="50">
        <v>53</v>
      </c>
      <c r="C115" s="19" t="s">
        <v>42</v>
      </c>
      <c r="D115" s="20">
        <v>1558</v>
      </c>
      <c r="E115" s="20">
        <v>0</v>
      </c>
      <c r="F115" s="20">
        <v>0</v>
      </c>
      <c r="G115" s="20">
        <f t="shared" ref="G115:G117" si="41">D115+E115+F115</f>
        <v>1558</v>
      </c>
    </row>
    <row r="116" spans="1:7" x14ac:dyDescent="0.2">
      <c r="A116" s="21" t="s">
        <v>73</v>
      </c>
      <c r="B116" s="50" t="s">
        <v>83</v>
      </c>
      <c r="C116" s="19" t="s">
        <v>74</v>
      </c>
      <c r="D116" s="20">
        <v>143433</v>
      </c>
      <c r="E116" s="20"/>
      <c r="F116" s="20"/>
      <c r="G116" s="20">
        <f t="shared" si="41"/>
        <v>143433</v>
      </c>
    </row>
    <row r="117" spans="1:7" ht="13.15" thickBot="1" x14ac:dyDescent="0.25">
      <c r="A117" s="29">
        <v>426</v>
      </c>
      <c r="B117" s="51">
        <v>53</v>
      </c>
      <c r="C117" s="30" t="s">
        <v>74</v>
      </c>
      <c r="D117" s="31">
        <v>779</v>
      </c>
      <c r="E117" s="31">
        <v>0</v>
      </c>
      <c r="F117" s="31">
        <v>0</v>
      </c>
      <c r="G117" s="31">
        <f t="shared" si="41"/>
        <v>779</v>
      </c>
    </row>
    <row r="118" spans="1:7" ht="22.85" thickBot="1" x14ac:dyDescent="0.25">
      <c r="A118" s="43" t="s">
        <v>85</v>
      </c>
      <c r="B118" s="52"/>
      <c r="C118" s="40" t="s">
        <v>86</v>
      </c>
      <c r="D118" s="41">
        <f>D119+D122+D126+D128+D130</f>
        <v>1034437</v>
      </c>
      <c r="E118" s="41">
        <f>E119+E122+E126+E128+E130</f>
        <v>0</v>
      </c>
      <c r="F118" s="41">
        <f>F119+F122+F126+F128+F130</f>
        <v>0</v>
      </c>
      <c r="G118" s="42">
        <f>G119+G122+G126+G128+G130</f>
        <v>1034437</v>
      </c>
    </row>
    <row r="119" spans="1:7" x14ac:dyDescent="0.2">
      <c r="A119" s="55" t="s">
        <v>13</v>
      </c>
      <c r="B119" s="63"/>
      <c r="C119" s="57" t="s">
        <v>14</v>
      </c>
      <c r="D119" s="58">
        <f>D120+D121</f>
        <v>537</v>
      </c>
      <c r="E119" s="58">
        <f t="shared" ref="E119:G119" si="42">E120+E121</f>
        <v>0</v>
      </c>
      <c r="F119" s="58">
        <f t="shared" si="42"/>
        <v>0</v>
      </c>
      <c r="G119" s="58">
        <f t="shared" si="42"/>
        <v>537</v>
      </c>
    </row>
    <row r="120" spans="1:7" x14ac:dyDescent="0.2">
      <c r="A120" s="21" t="s">
        <v>15</v>
      </c>
      <c r="B120" s="50">
        <v>53</v>
      </c>
      <c r="C120" s="19" t="s">
        <v>16</v>
      </c>
      <c r="D120" s="20">
        <v>458</v>
      </c>
      <c r="E120" s="20">
        <v>0</v>
      </c>
      <c r="F120" s="20">
        <v>0</v>
      </c>
      <c r="G120" s="20">
        <f t="shared" ref="G120:G121" si="43">D120+E120+F120</f>
        <v>458</v>
      </c>
    </row>
    <row r="121" spans="1:7" x14ac:dyDescent="0.2">
      <c r="A121" s="21" t="s">
        <v>19</v>
      </c>
      <c r="B121" s="50">
        <v>53</v>
      </c>
      <c r="C121" s="19" t="s">
        <v>20</v>
      </c>
      <c r="D121" s="20">
        <v>79</v>
      </c>
      <c r="E121" s="20">
        <v>0</v>
      </c>
      <c r="F121" s="20">
        <v>0</v>
      </c>
      <c r="G121" s="20">
        <f t="shared" si="43"/>
        <v>79</v>
      </c>
    </row>
    <row r="122" spans="1:7" x14ac:dyDescent="0.2">
      <c r="A122" s="59" t="s">
        <v>21</v>
      </c>
      <c r="B122" s="60"/>
      <c r="C122" s="61" t="s">
        <v>22</v>
      </c>
      <c r="D122" s="62">
        <f>D123+D124+D125</f>
        <v>96100</v>
      </c>
      <c r="E122" s="62">
        <f t="shared" ref="E122:G122" si="44">E123+E124+E125</f>
        <v>0</v>
      </c>
      <c r="F122" s="62">
        <f t="shared" si="44"/>
        <v>0</v>
      </c>
      <c r="G122" s="62">
        <f t="shared" si="44"/>
        <v>96100</v>
      </c>
    </row>
    <row r="123" spans="1:7" x14ac:dyDescent="0.2">
      <c r="A123" s="21" t="s">
        <v>23</v>
      </c>
      <c r="B123" s="50">
        <v>53</v>
      </c>
      <c r="C123" s="19" t="s">
        <v>24</v>
      </c>
      <c r="D123" s="20">
        <v>9837</v>
      </c>
      <c r="E123" s="20">
        <v>0</v>
      </c>
      <c r="F123" s="20">
        <v>0</v>
      </c>
      <c r="G123" s="20">
        <f t="shared" ref="G123:G125" si="45">D123+E123+F123</f>
        <v>9837</v>
      </c>
    </row>
    <row r="124" spans="1:7" x14ac:dyDescent="0.2">
      <c r="A124" s="21" t="s">
        <v>25</v>
      </c>
      <c r="B124" s="50">
        <v>53</v>
      </c>
      <c r="C124" s="19" t="s">
        <v>26</v>
      </c>
      <c r="D124" s="20">
        <v>100</v>
      </c>
      <c r="E124" s="20">
        <v>0</v>
      </c>
      <c r="F124" s="20">
        <v>0</v>
      </c>
      <c r="G124" s="20">
        <f t="shared" si="45"/>
        <v>100</v>
      </c>
    </row>
    <row r="125" spans="1:7" x14ac:dyDescent="0.2">
      <c r="A125" s="21" t="s">
        <v>27</v>
      </c>
      <c r="B125" s="50">
        <v>53</v>
      </c>
      <c r="C125" s="19" t="s">
        <v>28</v>
      </c>
      <c r="D125" s="20">
        <v>86163</v>
      </c>
      <c r="E125" s="20">
        <v>0</v>
      </c>
      <c r="F125" s="20">
        <v>0</v>
      </c>
      <c r="G125" s="20">
        <f t="shared" si="45"/>
        <v>86163</v>
      </c>
    </row>
    <row r="126" spans="1:7" x14ac:dyDescent="0.2">
      <c r="A126" s="59" t="s">
        <v>32</v>
      </c>
      <c r="B126" s="60"/>
      <c r="C126" s="61" t="s">
        <v>33</v>
      </c>
      <c r="D126" s="62">
        <f>D127</f>
        <v>12000</v>
      </c>
      <c r="E126" s="62">
        <f t="shared" ref="E126:G126" si="46">E127</f>
        <v>0</v>
      </c>
      <c r="F126" s="62">
        <f t="shared" si="46"/>
        <v>0</v>
      </c>
      <c r="G126" s="62">
        <f t="shared" si="46"/>
        <v>12000</v>
      </c>
    </row>
    <row r="127" spans="1:7" x14ac:dyDescent="0.2">
      <c r="A127" s="21" t="s">
        <v>34</v>
      </c>
      <c r="B127" s="50">
        <v>53</v>
      </c>
      <c r="C127" s="19" t="s">
        <v>35</v>
      </c>
      <c r="D127" s="20">
        <v>12000</v>
      </c>
      <c r="E127" s="20"/>
      <c r="F127" s="20"/>
      <c r="G127" s="20">
        <f>D127+E127+F127</f>
        <v>12000</v>
      </c>
    </row>
    <row r="128" spans="1:7" x14ac:dyDescent="0.2">
      <c r="A128" s="59">
        <v>36</v>
      </c>
      <c r="B128" s="60"/>
      <c r="C128" s="61" t="s">
        <v>87</v>
      </c>
      <c r="D128" s="62">
        <f>D129</f>
        <v>421800</v>
      </c>
      <c r="E128" s="62">
        <f t="shared" ref="E128:G128" si="47">E129</f>
        <v>0</v>
      </c>
      <c r="F128" s="62">
        <f t="shared" si="47"/>
        <v>0</v>
      </c>
      <c r="G128" s="62">
        <f t="shared" si="47"/>
        <v>421800</v>
      </c>
    </row>
    <row r="129" spans="1:7" x14ac:dyDescent="0.2">
      <c r="A129" s="21">
        <v>368</v>
      </c>
      <c r="B129" s="50">
        <v>53</v>
      </c>
      <c r="C129" s="19" t="s">
        <v>88</v>
      </c>
      <c r="D129" s="20">
        <v>421800</v>
      </c>
      <c r="E129" s="20">
        <v>0</v>
      </c>
      <c r="F129" s="20">
        <v>0</v>
      </c>
      <c r="G129" s="20">
        <f>D129+E129+F129</f>
        <v>421800</v>
      </c>
    </row>
    <row r="130" spans="1:7" x14ac:dyDescent="0.2">
      <c r="A130" s="59" t="s">
        <v>39</v>
      </c>
      <c r="B130" s="60"/>
      <c r="C130" s="61" t="s">
        <v>40</v>
      </c>
      <c r="D130" s="62">
        <f>D131</f>
        <v>504000</v>
      </c>
      <c r="E130" s="62">
        <f t="shared" ref="E130:G130" si="48">E131</f>
        <v>0</v>
      </c>
      <c r="F130" s="62">
        <f t="shared" si="48"/>
        <v>0</v>
      </c>
      <c r="G130" s="62">
        <f t="shared" si="48"/>
        <v>504000</v>
      </c>
    </row>
    <row r="131" spans="1:7" ht="13.15" thickBot="1" x14ac:dyDescent="0.25">
      <c r="A131" s="29" t="s">
        <v>41</v>
      </c>
      <c r="B131" s="51">
        <v>53</v>
      </c>
      <c r="C131" s="30" t="s">
        <v>42</v>
      </c>
      <c r="D131" s="31">
        <v>504000</v>
      </c>
      <c r="E131" s="31">
        <v>0</v>
      </c>
      <c r="F131" s="31">
        <v>0</v>
      </c>
      <c r="G131" s="31">
        <f>D131+E131+F131</f>
        <v>504000</v>
      </c>
    </row>
    <row r="132" spans="1:7" ht="13.15" thickBot="1" x14ac:dyDescent="0.25">
      <c r="A132" s="39" t="s">
        <v>89</v>
      </c>
      <c r="B132" s="52"/>
      <c r="C132" s="40" t="s">
        <v>94</v>
      </c>
      <c r="D132" s="41">
        <f>D133</f>
        <v>1663034</v>
      </c>
      <c r="E132" s="41">
        <f>E133</f>
        <v>0</v>
      </c>
      <c r="F132" s="41">
        <f>F133</f>
        <v>0</v>
      </c>
      <c r="G132" s="42">
        <f>G133</f>
        <v>1663034</v>
      </c>
    </row>
    <row r="133" spans="1:7" x14ac:dyDescent="0.2">
      <c r="A133" s="55" t="s">
        <v>21</v>
      </c>
      <c r="B133" s="63"/>
      <c r="C133" s="57" t="s">
        <v>22</v>
      </c>
      <c r="D133" s="58">
        <f>D134+D135</f>
        <v>1663034</v>
      </c>
      <c r="E133" s="58">
        <f t="shared" ref="E133:G133" si="49">E134+E135</f>
        <v>0</v>
      </c>
      <c r="F133" s="58">
        <f t="shared" si="49"/>
        <v>0</v>
      </c>
      <c r="G133" s="58">
        <f t="shared" si="49"/>
        <v>1663034</v>
      </c>
    </row>
    <row r="134" spans="1:7" x14ac:dyDescent="0.2">
      <c r="A134" s="21" t="s">
        <v>27</v>
      </c>
      <c r="B134" s="50">
        <v>12</v>
      </c>
      <c r="C134" s="19" t="s">
        <v>28</v>
      </c>
      <c r="D134" s="20">
        <v>166303</v>
      </c>
      <c r="E134" s="20"/>
      <c r="F134" s="20"/>
      <c r="G134" s="20">
        <f t="shared" ref="G134:G135" si="50">D134+E134+F134</f>
        <v>166303</v>
      </c>
    </row>
    <row r="135" spans="1:7" ht="13.15" thickBot="1" x14ac:dyDescent="0.25">
      <c r="A135" s="29" t="s">
        <v>27</v>
      </c>
      <c r="B135" s="51">
        <v>51</v>
      </c>
      <c r="C135" s="30" t="s">
        <v>28</v>
      </c>
      <c r="D135" s="31">
        <v>1496731</v>
      </c>
      <c r="E135" s="31"/>
      <c r="F135" s="31"/>
      <c r="G135" s="31">
        <f t="shared" si="50"/>
        <v>1496731</v>
      </c>
    </row>
    <row r="136" spans="1:7" ht="33.950000000000003" thickBot="1" x14ac:dyDescent="0.25">
      <c r="A136" s="36" t="s">
        <v>98</v>
      </c>
      <c r="B136" s="52"/>
      <c r="C136" s="33" t="s">
        <v>101</v>
      </c>
      <c r="D136" s="37">
        <f>D137+D142+D147</f>
        <v>194171</v>
      </c>
      <c r="E136" s="37">
        <f>E137+E142+E147</f>
        <v>0</v>
      </c>
      <c r="F136" s="37">
        <f>F137+F142+F147</f>
        <v>0</v>
      </c>
      <c r="G136" s="38">
        <f>G137+G142+G147</f>
        <v>194171</v>
      </c>
    </row>
    <row r="137" spans="1:7" x14ac:dyDescent="0.2">
      <c r="A137" s="65">
        <v>31</v>
      </c>
      <c r="B137" s="63"/>
      <c r="C137" s="57" t="s">
        <v>14</v>
      </c>
      <c r="D137" s="58">
        <f>SUM(D138:D141)</f>
        <v>64121</v>
      </c>
      <c r="E137" s="58">
        <f t="shared" ref="E137:G137" si="51">SUM(E138:E141)</f>
        <v>0</v>
      </c>
      <c r="F137" s="58">
        <f t="shared" si="51"/>
        <v>0</v>
      </c>
      <c r="G137" s="58">
        <f t="shared" si="51"/>
        <v>64121</v>
      </c>
    </row>
    <row r="138" spans="1:7" hidden="1" x14ac:dyDescent="0.2">
      <c r="A138" s="21">
        <v>311</v>
      </c>
      <c r="B138" s="50">
        <v>12</v>
      </c>
      <c r="C138" s="19" t="s">
        <v>99</v>
      </c>
      <c r="D138" s="20">
        <v>0</v>
      </c>
      <c r="E138" s="20"/>
      <c r="F138" s="20"/>
      <c r="G138" s="20">
        <f t="shared" ref="G138:G141" si="52">D138+E138+F138</f>
        <v>0</v>
      </c>
    </row>
    <row r="139" spans="1:7" x14ac:dyDescent="0.2">
      <c r="A139" s="21">
        <v>311</v>
      </c>
      <c r="B139" s="50" t="s">
        <v>100</v>
      </c>
      <c r="C139" s="19" t="s">
        <v>99</v>
      </c>
      <c r="D139" s="20">
        <v>54711</v>
      </c>
      <c r="E139" s="20"/>
      <c r="F139" s="20"/>
      <c r="G139" s="20">
        <f t="shared" si="52"/>
        <v>54711</v>
      </c>
    </row>
    <row r="140" spans="1:7" hidden="1" x14ac:dyDescent="0.2">
      <c r="A140" s="21">
        <v>313</v>
      </c>
      <c r="B140" s="50">
        <v>12</v>
      </c>
      <c r="C140" s="19" t="s">
        <v>20</v>
      </c>
      <c r="D140" s="20">
        <v>0</v>
      </c>
      <c r="E140" s="20"/>
      <c r="F140" s="20">
        <v>0</v>
      </c>
      <c r="G140" s="20">
        <f t="shared" si="52"/>
        <v>0</v>
      </c>
    </row>
    <row r="141" spans="1:7" x14ac:dyDescent="0.2">
      <c r="A141" s="21">
        <v>313</v>
      </c>
      <c r="B141" s="50" t="s">
        <v>100</v>
      </c>
      <c r="C141" s="19" t="s">
        <v>20</v>
      </c>
      <c r="D141" s="20">
        <v>9410</v>
      </c>
      <c r="E141" s="20"/>
      <c r="F141" s="20"/>
      <c r="G141" s="20">
        <f t="shared" si="52"/>
        <v>9410</v>
      </c>
    </row>
    <row r="142" spans="1:7" hidden="1" x14ac:dyDescent="0.2">
      <c r="A142" s="64">
        <v>32</v>
      </c>
      <c r="B142" s="60"/>
      <c r="C142" s="61" t="s">
        <v>22</v>
      </c>
      <c r="D142" s="62">
        <f>SUM(D143:D146)</f>
        <v>0</v>
      </c>
      <c r="E142" s="62">
        <f t="shared" ref="E142:G142" si="53">SUM(E143:E146)</f>
        <v>0</v>
      </c>
      <c r="F142" s="62">
        <f t="shared" si="53"/>
        <v>0</v>
      </c>
      <c r="G142" s="62">
        <f t="shared" si="53"/>
        <v>0</v>
      </c>
    </row>
    <row r="143" spans="1:7" hidden="1" x14ac:dyDescent="0.2">
      <c r="A143" s="21">
        <v>321</v>
      </c>
      <c r="B143" s="50">
        <v>12</v>
      </c>
      <c r="C143" s="19" t="s">
        <v>24</v>
      </c>
      <c r="D143" s="20">
        <v>0</v>
      </c>
      <c r="E143" s="20"/>
      <c r="F143" s="20"/>
      <c r="G143" s="20">
        <f t="shared" ref="G143:G146" si="54">D143+E143-F143</f>
        <v>0</v>
      </c>
    </row>
    <row r="144" spans="1:7" hidden="1" x14ac:dyDescent="0.2">
      <c r="A144" s="21">
        <v>321</v>
      </c>
      <c r="B144" s="50" t="s">
        <v>100</v>
      </c>
      <c r="C144" s="19" t="s">
        <v>24</v>
      </c>
      <c r="D144" s="20">
        <v>0</v>
      </c>
      <c r="E144" s="20"/>
      <c r="F144" s="20"/>
      <c r="G144" s="20">
        <f t="shared" si="54"/>
        <v>0</v>
      </c>
    </row>
    <row r="145" spans="1:7" hidden="1" x14ac:dyDescent="0.2">
      <c r="A145" s="21">
        <v>323</v>
      </c>
      <c r="B145" s="50">
        <v>12</v>
      </c>
      <c r="C145" s="19" t="s">
        <v>28</v>
      </c>
      <c r="D145" s="20">
        <v>0</v>
      </c>
      <c r="E145" s="20"/>
      <c r="F145" s="20"/>
      <c r="G145" s="20">
        <f t="shared" si="54"/>
        <v>0</v>
      </c>
    </row>
    <row r="146" spans="1:7" hidden="1" x14ac:dyDescent="0.2">
      <c r="A146" s="21">
        <v>323</v>
      </c>
      <c r="B146" s="50" t="s">
        <v>100</v>
      </c>
      <c r="C146" s="19" t="s">
        <v>28</v>
      </c>
      <c r="D146" s="20">
        <v>0</v>
      </c>
      <c r="E146" s="20"/>
      <c r="F146" s="20"/>
      <c r="G146" s="20">
        <f t="shared" si="54"/>
        <v>0</v>
      </c>
    </row>
    <row r="147" spans="1:7" x14ac:dyDescent="0.2">
      <c r="A147" s="64">
        <v>42</v>
      </c>
      <c r="B147" s="60"/>
      <c r="C147" s="61" t="s">
        <v>40</v>
      </c>
      <c r="D147" s="62">
        <f>SUM(D148:D149)</f>
        <v>130050</v>
      </c>
      <c r="E147" s="62">
        <f t="shared" ref="E147:G147" si="55">SUM(E148:E149)</f>
        <v>0</v>
      </c>
      <c r="F147" s="62">
        <f t="shared" si="55"/>
        <v>0</v>
      </c>
      <c r="G147" s="62">
        <f t="shared" si="55"/>
        <v>130050</v>
      </c>
    </row>
    <row r="148" spans="1:7" hidden="1" x14ac:dyDescent="0.2">
      <c r="A148" s="21">
        <v>422</v>
      </c>
      <c r="B148" s="50">
        <v>12</v>
      </c>
      <c r="C148" s="19" t="s">
        <v>42</v>
      </c>
      <c r="D148" s="20">
        <v>0</v>
      </c>
      <c r="E148" s="20">
        <v>0</v>
      </c>
      <c r="F148" s="20">
        <v>0</v>
      </c>
      <c r="G148" s="20">
        <f t="shared" ref="G148:G149" si="56">D148+E148+F148</f>
        <v>0</v>
      </c>
    </row>
    <row r="149" spans="1:7" ht="13.15" thickBot="1" x14ac:dyDescent="0.25">
      <c r="A149" s="29">
        <v>422</v>
      </c>
      <c r="B149" s="50" t="s">
        <v>100</v>
      </c>
      <c r="C149" s="30" t="s">
        <v>42</v>
      </c>
      <c r="D149" s="31">
        <v>130050</v>
      </c>
      <c r="E149" s="31">
        <v>0</v>
      </c>
      <c r="F149" s="31">
        <v>0</v>
      </c>
      <c r="G149" s="31">
        <f t="shared" si="56"/>
        <v>130050</v>
      </c>
    </row>
    <row r="150" spans="1:7" ht="22.85" thickBot="1" x14ac:dyDescent="0.25">
      <c r="A150" s="36" t="s">
        <v>96</v>
      </c>
      <c r="B150" s="52"/>
      <c r="C150" s="33" t="s">
        <v>102</v>
      </c>
      <c r="D150" s="37">
        <f>SUM(D151+D156)</f>
        <v>121713</v>
      </c>
      <c r="E150" s="37">
        <f>E151+E156</f>
        <v>0</v>
      </c>
      <c r="F150" s="37">
        <f>F151+F156</f>
        <v>0</v>
      </c>
      <c r="G150" s="38">
        <f>G151+G156</f>
        <v>121713</v>
      </c>
    </row>
    <row r="151" spans="1:7" x14ac:dyDescent="0.2">
      <c r="A151" s="65">
        <v>31</v>
      </c>
      <c r="B151" s="63"/>
      <c r="C151" s="57" t="s">
        <v>14</v>
      </c>
      <c r="D151" s="58">
        <f>SUM(D152:D155)</f>
        <v>121713</v>
      </c>
      <c r="E151" s="58">
        <f t="shared" ref="E151:G151" si="57">SUM(E152:E155)</f>
        <v>0</v>
      </c>
      <c r="F151" s="58">
        <f t="shared" si="57"/>
        <v>0</v>
      </c>
      <c r="G151" s="58">
        <f t="shared" si="57"/>
        <v>121713</v>
      </c>
    </row>
    <row r="152" spans="1:7" hidden="1" x14ac:dyDescent="0.2">
      <c r="A152" s="21">
        <v>311</v>
      </c>
      <c r="B152" s="50">
        <v>12</v>
      </c>
      <c r="C152" s="19" t="s">
        <v>97</v>
      </c>
      <c r="D152" s="20">
        <v>0</v>
      </c>
      <c r="E152" s="20"/>
      <c r="F152" s="20">
        <v>0</v>
      </c>
      <c r="G152" s="20">
        <f t="shared" ref="G152:G155" si="58">D152+E152+F152</f>
        <v>0</v>
      </c>
    </row>
    <row r="153" spans="1:7" x14ac:dyDescent="0.2">
      <c r="A153" s="21">
        <v>311</v>
      </c>
      <c r="B153" s="50" t="s">
        <v>100</v>
      </c>
      <c r="C153" s="19" t="s">
        <v>97</v>
      </c>
      <c r="D153" s="20">
        <v>103851</v>
      </c>
      <c r="E153" s="20"/>
      <c r="F153" s="20"/>
      <c r="G153" s="20">
        <f t="shared" si="58"/>
        <v>103851</v>
      </c>
    </row>
    <row r="154" spans="1:7" hidden="1" x14ac:dyDescent="0.2">
      <c r="A154" s="21">
        <v>313</v>
      </c>
      <c r="B154" s="50">
        <v>12</v>
      </c>
      <c r="C154" s="19" t="s">
        <v>20</v>
      </c>
      <c r="D154" s="20">
        <v>0</v>
      </c>
      <c r="E154" s="20"/>
      <c r="F154" s="20">
        <v>0</v>
      </c>
      <c r="G154" s="20">
        <f t="shared" si="58"/>
        <v>0</v>
      </c>
    </row>
    <row r="155" spans="1:7" ht="13.15" thickBot="1" x14ac:dyDescent="0.25">
      <c r="A155" s="21">
        <v>313</v>
      </c>
      <c r="B155" s="50" t="s">
        <v>100</v>
      </c>
      <c r="C155" s="19" t="s">
        <v>20</v>
      </c>
      <c r="D155" s="20">
        <v>17862</v>
      </c>
      <c r="E155" s="20"/>
      <c r="F155" s="20"/>
      <c r="G155" s="20">
        <f t="shared" si="58"/>
        <v>17862</v>
      </c>
    </row>
    <row r="156" spans="1:7" ht="13.15" hidden="1" thickBot="1" x14ac:dyDescent="0.25">
      <c r="A156" s="64">
        <v>32</v>
      </c>
      <c r="B156" s="60"/>
      <c r="C156" s="61" t="s">
        <v>22</v>
      </c>
      <c r="D156" s="62">
        <f>SUM(D157:D160)</f>
        <v>0</v>
      </c>
      <c r="E156" s="62">
        <f t="shared" ref="E156:G156" si="59">SUM(E157:E160)</f>
        <v>0</v>
      </c>
      <c r="F156" s="62">
        <f t="shared" si="59"/>
        <v>0</v>
      </c>
      <c r="G156" s="62">
        <f t="shared" si="59"/>
        <v>0</v>
      </c>
    </row>
    <row r="157" spans="1:7" ht="13.15" hidden="1" thickBot="1" x14ac:dyDescent="0.25">
      <c r="A157" s="21">
        <v>321</v>
      </c>
      <c r="B157" s="50">
        <v>12</v>
      </c>
      <c r="C157" s="19" t="s">
        <v>24</v>
      </c>
      <c r="D157" s="20">
        <v>0</v>
      </c>
      <c r="E157" s="20"/>
      <c r="F157" s="20"/>
      <c r="G157" s="20">
        <f t="shared" ref="G157:G160" si="60">D157+E157-F157</f>
        <v>0</v>
      </c>
    </row>
    <row r="158" spans="1:7" ht="13.15" hidden="1" thickBot="1" x14ac:dyDescent="0.25">
      <c r="A158" s="21">
        <v>321</v>
      </c>
      <c r="B158" s="50" t="s">
        <v>100</v>
      </c>
      <c r="C158" s="19" t="s">
        <v>24</v>
      </c>
      <c r="D158" s="20">
        <v>0</v>
      </c>
      <c r="E158" s="20"/>
      <c r="F158" s="20"/>
      <c r="G158" s="20">
        <f t="shared" si="60"/>
        <v>0</v>
      </c>
    </row>
    <row r="159" spans="1:7" ht="13.15" hidden="1" thickBot="1" x14ac:dyDescent="0.25">
      <c r="A159" s="21">
        <v>323</v>
      </c>
      <c r="B159" s="50">
        <v>12</v>
      </c>
      <c r="C159" s="19" t="s">
        <v>28</v>
      </c>
      <c r="D159" s="20">
        <v>0</v>
      </c>
      <c r="E159" s="20"/>
      <c r="F159" s="20"/>
      <c r="G159" s="20">
        <f t="shared" si="60"/>
        <v>0</v>
      </c>
    </row>
    <row r="160" spans="1:7" ht="13.15" hidden="1" thickBot="1" x14ac:dyDescent="0.25">
      <c r="A160" s="29">
        <v>323</v>
      </c>
      <c r="B160" s="50" t="s">
        <v>100</v>
      </c>
      <c r="C160" s="30" t="s">
        <v>28</v>
      </c>
      <c r="D160" s="31">
        <v>0</v>
      </c>
      <c r="E160" s="31"/>
      <c r="F160" s="31"/>
      <c r="G160" s="31">
        <f t="shared" si="60"/>
        <v>0</v>
      </c>
    </row>
    <row r="161" spans="1:7" s="25" customFormat="1" ht="45" thickBot="1" x14ac:dyDescent="0.25">
      <c r="A161" s="32" t="s">
        <v>95</v>
      </c>
      <c r="B161" s="53"/>
      <c r="C161" s="33" t="s">
        <v>103</v>
      </c>
      <c r="D161" s="34">
        <f>D162</f>
        <v>332640</v>
      </c>
      <c r="E161" s="34">
        <f>E162</f>
        <v>0</v>
      </c>
      <c r="F161" s="34">
        <f>F162</f>
        <v>0</v>
      </c>
      <c r="G161" s="35">
        <f>G162</f>
        <v>332640</v>
      </c>
    </row>
    <row r="162" spans="1:7" s="25" customFormat="1" x14ac:dyDescent="0.2">
      <c r="A162" s="65">
        <v>32</v>
      </c>
      <c r="B162" s="66"/>
      <c r="C162" s="57" t="s">
        <v>22</v>
      </c>
      <c r="D162" s="58">
        <f>D163+D164</f>
        <v>332640</v>
      </c>
      <c r="E162" s="58">
        <f t="shared" ref="E162:G162" si="61">E163+E164</f>
        <v>0</v>
      </c>
      <c r="F162" s="58">
        <f t="shared" si="61"/>
        <v>0</v>
      </c>
      <c r="G162" s="58">
        <f t="shared" si="61"/>
        <v>332640</v>
      </c>
    </row>
    <row r="163" spans="1:7" s="25" customFormat="1" hidden="1" x14ac:dyDescent="0.2">
      <c r="A163" s="28">
        <v>323</v>
      </c>
      <c r="B163" s="54">
        <v>12</v>
      </c>
      <c r="C163" s="26" t="s">
        <v>28</v>
      </c>
      <c r="D163" s="27">
        <v>0</v>
      </c>
      <c r="E163" s="27"/>
      <c r="F163" s="27">
        <v>0</v>
      </c>
      <c r="G163" s="20">
        <f t="shared" ref="G163:G164" si="62">D163+E163+F163</f>
        <v>0</v>
      </c>
    </row>
    <row r="164" spans="1:7" s="25" customFormat="1" x14ac:dyDescent="0.2">
      <c r="A164" s="28">
        <v>323</v>
      </c>
      <c r="B164" s="54">
        <v>51</v>
      </c>
      <c r="C164" s="26" t="s">
        <v>28</v>
      </c>
      <c r="D164" s="27">
        <v>332640</v>
      </c>
      <c r="E164" s="27"/>
      <c r="F164" s="27"/>
      <c r="G164" s="20">
        <f t="shared" si="62"/>
        <v>332640</v>
      </c>
    </row>
  </sheetData>
  <autoFilter ref="A4:G164"/>
  <printOptions horizontalCentered="1"/>
  <pageMargins left="0.47244094488188981" right="0.51181102362204722" top="0.35433070866141736" bottom="0.39370078740157483" header="0.27559055118110237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FP 2018- preraspodjela 3_2018 </vt:lpstr>
      <vt:lpstr>FP 2018- rebalans NN 108_18</vt:lpstr>
      <vt:lpstr>FP 2018- preraspodjela 12_2018</vt:lpstr>
      <vt:lpstr>FP 2016. Preraspodjele 12 mj Mo</vt:lpstr>
      <vt:lpstr>'FP 2018- preraspodjela 3_2018 '!Print_Area</vt:lpstr>
      <vt:lpstr>'FP 2018- rebalans NN 108_18'!Print_Area</vt:lpstr>
      <vt:lpstr>'FP 2016. Preraspodjele 12 mj Mo'!Print_Titles</vt:lpstr>
      <vt:lpstr>'FP 2018- preraspodjela 12_2018'!Print_Titles</vt:lpstr>
      <vt:lpstr>'FP 2018- preraspodjela 3_2018 '!Print_Titles</vt:lpstr>
      <vt:lpstr>'FP 2018- rebalans NN 108_18'!Print_Titles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kusenj</dc:creator>
  <cp:lastModifiedBy>Kušen Jelena</cp:lastModifiedBy>
  <cp:lastPrinted>2019-01-16T11:13:22Z</cp:lastPrinted>
  <dcterms:created xsi:type="dcterms:W3CDTF">2016-04-19T11:14:08Z</dcterms:created>
  <dcterms:modified xsi:type="dcterms:W3CDTF">2019-01-16T11:24:22Z</dcterms:modified>
</cp:coreProperties>
</file>